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defaultThemeVersion="124226"/>
  <bookViews>
    <workbookView xWindow="-105" yWindow="-105" windowWidth="21825" windowHeight="13905"/>
  </bookViews>
  <sheets>
    <sheet name="INTRODUCTION" sheetId="1" r:id="rId1"/>
    <sheet name="GENERAL INFORMATION" sheetId="2" r:id="rId2"/>
    <sheet name="TECHNICAL REQUIREMENTS" sheetId="3" r:id="rId3"/>
    <sheet name="EVALUATION" sheetId="4" r:id="rId4"/>
    <sheet name="Blank" sheetId="5" r:id="rId5"/>
  </sheets>
  <externalReferences>
    <externalReference r:id="rId6"/>
  </externalReferences>
  <definedNames>
    <definedName name="ABC">[1]Sayfa2!$E$3:$E$5</definedName>
    <definedName name="_xlnm.Print_Area" localSheetId="3">EVALUATION!$B$2:$R$35</definedName>
    <definedName name="_xlnm.Print_Area" localSheetId="1">'GENERAL INFORMATION'!$B$2:$Y$176</definedName>
    <definedName name="_xlnm.Print_Area" localSheetId="0">INTRODUCTION!$B$1:$AE$47</definedName>
    <definedName name="_xlnm.Print_Area" localSheetId="2">'TECHNICAL REQUIREMENTS'!$B$1:$T$225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8" i="5" l="1"/>
  <c r="F7" i="5"/>
  <c r="F6" i="5"/>
  <c r="F5" i="5"/>
  <c r="F4" i="5"/>
  <c r="G12" i="5"/>
  <c r="F14" i="5"/>
  <c r="F12" i="5" l="1"/>
  <c r="G201" i="5"/>
  <c r="G199" i="5"/>
  <c r="G198" i="5"/>
  <c r="G197" i="5"/>
  <c r="G196" i="5"/>
  <c r="G195" i="5"/>
  <c r="G194" i="5"/>
  <c r="G193" i="5"/>
  <c r="G192" i="5"/>
  <c r="G191" i="5"/>
  <c r="G190" i="5"/>
  <c r="G189" i="5"/>
  <c r="G188" i="5"/>
  <c r="G187" i="5"/>
  <c r="G186" i="5"/>
  <c r="G185" i="5"/>
  <c r="G184" i="5"/>
  <c r="G183" i="5"/>
  <c r="G182" i="5"/>
  <c r="G181" i="5"/>
  <c r="G180" i="5"/>
  <c r="G179" i="5"/>
  <c r="G178" i="5"/>
  <c r="G177" i="5"/>
  <c r="G175" i="5"/>
  <c r="E18" i="4"/>
  <c r="I177" i="5" l="1"/>
  <c r="L177" i="5" s="1"/>
  <c r="G169" i="5"/>
  <c r="G168" i="5"/>
  <c r="G167" i="5"/>
  <c r="G159" i="5"/>
  <c r="G158" i="5"/>
  <c r="G157" i="5"/>
  <c r="G156" i="5"/>
  <c r="G155" i="5"/>
  <c r="F148" i="5"/>
  <c r="F147" i="5"/>
  <c r="F146" i="5"/>
  <c r="F145" i="5"/>
  <c r="F144" i="5"/>
  <c r="F143" i="5"/>
  <c r="F142" i="5"/>
  <c r="F137" i="5"/>
  <c r="F131" i="5"/>
  <c r="F124" i="5"/>
  <c r="F120" i="5"/>
  <c r="F119" i="5"/>
  <c r="F118" i="5"/>
  <c r="F117" i="5"/>
  <c r="F110" i="5"/>
  <c r="F106" i="5"/>
  <c r="F105" i="5"/>
  <c r="F103" i="5"/>
  <c r="F102" i="5"/>
  <c r="F101" i="5"/>
  <c r="F100" i="5"/>
  <c r="F99" i="5"/>
  <c r="J94" i="5"/>
  <c r="J93" i="5"/>
  <c r="J92" i="5"/>
  <c r="J91" i="5"/>
  <c r="F87" i="5"/>
  <c r="F86" i="5"/>
  <c r="F85" i="5"/>
  <c r="F84" i="5"/>
  <c r="H84" i="5" s="1"/>
  <c r="F80" i="5"/>
  <c r="F76" i="5"/>
  <c r="F75" i="5"/>
  <c r="F74" i="5"/>
  <c r="F73" i="5"/>
  <c r="F72" i="5"/>
  <c r="F71" i="5"/>
  <c r="F70" i="5"/>
  <c r="F69" i="5"/>
  <c r="F68" i="5"/>
  <c r="F64" i="5"/>
  <c r="F62" i="5"/>
  <c r="F61" i="5"/>
  <c r="F60" i="5"/>
  <c r="F59" i="5"/>
  <c r="F58" i="5"/>
  <c r="F57" i="5"/>
  <c r="F53" i="5"/>
  <c r="F43" i="5"/>
  <c r="F42" i="5"/>
  <c r="F41" i="5"/>
  <c r="H5" i="5" s="1"/>
  <c r="F40" i="5"/>
  <c r="F39" i="5"/>
  <c r="F38" i="5"/>
  <c r="F37" i="5"/>
  <c r="F36" i="5"/>
  <c r="F35" i="5"/>
  <c r="F34" i="5"/>
  <c r="F33" i="5"/>
  <c r="F32" i="5"/>
  <c r="F31" i="5"/>
  <c r="F30" i="5"/>
  <c r="F29" i="5"/>
  <c r="F28" i="5"/>
  <c r="F27" i="5"/>
  <c r="F26" i="5"/>
  <c r="F25" i="5"/>
  <c r="F24" i="5"/>
  <c r="F23" i="5"/>
  <c r="F22" i="5"/>
  <c r="F21" i="5"/>
  <c r="F20" i="5"/>
  <c r="F19" i="5"/>
  <c r="F18" i="5"/>
  <c r="F17" i="5"/>
  <c r="F16" i="5"/>
  <c r="F15" i="5"/>
  <c r="F13" i="5"/>
  <c r="F11" i="5"/>
  <c r="F10" i="5"/>
  <c r="F9" i="5"/>
  <c r="I155" i="5" l="1"/>
  <c r="H4" i="5"/>
  <c r="K5" i="5" s="1"/>
  <c r="D17" i="4"/>
  <c r="F17" i="4" s="1"/>
  <c r="I167" i="5"/>
  <c r="H100" i="5"/>
  <c r="K101" i="5" s="1"/>
  <c r="H110" i="5"/>
  <c r="K111" i="5" s="1"/>
  <c r="H124" i="5"/>
  <c r="K125" i="5" s="1"/>
  <c r="H69" i="5"/>
  <c r="K69" i="5" s="1"/>
  <c r="M91" i="5"/>
  <c r="P92" i="5" s="1"/>
  <c r="H54" i="5"/>
  <c r="K54" i="5" s="1"/>
  <c r="K85" i="5"/>
  <c r="D10" i="4" s="1"/>
  <c r="L156" i="5"/>
  <c r="L168" i="5" l="1"/>
  <c r="D16" i="4" s="1"/>
  <c r="D15" i="4"/>
  <c r="F15" i="4" s="1"/>
  <c r="D13" i="4"/>
  <c r="F13" i="4" s="1"/>
  <c r="D8" i="4"/>
  <c r="F8" i="4" s="1"/>
  <c r="F16" i="4" l="1"/>
  <c r="D14" i="4"/>
  <c r="D12" i="4"/>
  <c r="F12" i="4" s="1"/>
  <c r="D11" i="4"/>
  <c r="F11" i="4" s="1"/>
  <c r="F10" i="4"/>
  <c r="D9" i="4"/>
  <c r="F9" i="4" s="1"/>
  <c r="D7" i="4"/>
  <c r="D18" i="4" s="1"/>
  <c r="F14" i="4" l="1"/>
  <c r="F7" i="4"/>
  <c r="J24" i="4" l="1"/>
  <c r="F18" i="4"/>
</calcChain>
</file>

<file path=xl/comments1.xml><?xml version="1.0" encoding="utf-8"?>
<comments xmlns="http://schemas.openxmlformats.org/spreadsheetml/2006/main">
  <authors>
    <author>Yazar</author>
  </authors>
  <commentList>
    <comment ref="E17" authorId="0" shapeId="0">
      <text>
        <r>
          <rPr>
            <b/>
            <sz val="9"/>
            <color indexed="81"/>
            <rFont val="Tahoma"/>
            <family val="2"/>
            <charset val="162"/>
          </rPr>
          <t xml:space="preserve">
typical official registration number for country example: DUNS, KRS, etc.</t>
        </r>
      </text>
    </comment>
    <comment ref="E19" authorId="0" shapeId="0">
      <text>
        <r>
          <rPr>
            <b/>
            <sz val="9"/>
            <color indexed="81"/>
            <rFont val="Tahoma"/>
            <family val="2"/>
            <charset val="162"/>
          </rPr>
          <t>ENTER city with the closest airport</t>
        </r>
        <r>
          <rPr>
            <sz val="9"/>
            <color indexed="81"/>
            <rFont val="Tahoma"/>
            <family val="2"/>
            <charset val="162"/>
          </rPr>
          <t xml:space="preserve">
</t>
        </r>
      </text>
    </comment>
    <comment ref="E20" authorId="0" shapeId="0">
      <text>
        <r>
          <rPr>
            <b/>
            <sz val="9"/>
            <color indexed="81"/>
            <rFont val="Tahoma"/>
            <family val="2"/>
            <charset val="162"/>
          </rPr>
          <t xml:space="preserve">ENTER city with closest seaport
</t>
        </r>
      </text>
    </comment>
    <comment ref="D45" authorId="0" shapeId="0">
      <text>
        <r>
          <rPr>
            <b/>
            <sz val="9"/>
            <color indexed="81"/>
            <rFont val="Tahoma"/>
            <family val="2"/>
            <charset val="162"/>
          </rPr>
          <t>LAST 3 YEARS</t>
        </r>
        <r>
          <rPr>
            <sz val="9"/>
            <color indexed="81"/>
            <rFont val="Tahoma"/>
            <family val="2"/>
            <charset val="162"/>
          </rPr>
          <t xml:space="preserve">
</t>
        </r>
      </text>
    </comment>
    <comment ref="D61" authorId="0" shapeId="0">
      <text>
        <r>
          <rPr>
            <b/>
            <sz val="9"/>
            <color indexed="81"/>
            <rFont val="Tahoma"/>
            <family val="2"/>
            <charset val="162"/>
          </rPr>
          <t>Last 3 YEARS</t>
        </r>
        <r>
          <rPr>
            <sz val="9"/>
            <color indexed="81"/>
            <rFont val="Tahoma"/>
            <family val="2"/>
            <charset val="162"/>
          </rPr>
          <t xml:space="preserve">
</t>
        </r>
      </text>
    </comment>
    <comment ref="H115" authorId="0" shapeId="0">
      <text>
        <r>
          <rPr>
            <b/>
            <sz val="9"/>
            <color indexed="81"/>
            <rFont val="Tahoma"/>
            <family val="2"/>
            <charset val="162"/>
          </rPr>
          <t xml:space="preserve">Please specify COUNTRY
</t>
        </r>
        <r>
          <rPr>
            <sz val="9"/>
            <color indexed="81"/>
            <rFont val="Tahoma"/>
            <family val="2"/>
            <charset val="162"/>
          </rPr>
          <t xml:space="preserve">
</t>
        </r>
      </text>
    </comment>
    <comment ref="Q116" authorId="0" shapeId="0">
      <text>
        <r>
          <rPr>
            <b/>
            <sz val="9"/>
            <color indexed="81"/>
            <rFont val="Tahoma"/>
            <family val="2"/>
            <charset val="162"/>
          </rPr>
          <t xml:space="preserve">PLEASE SPECIFY COUNTRY
</t>
        </r>
        <r>
          <rPr>
            <sz val="9"/>
            <color indexed="81"/>
            <rFont val="Tahoma"/>
            <family val="2"/>
            <charset val="162"/>
          </rPr>
          <t xml:space="preserve">
</t>
        </r>
      </text>
    </comment>
  </commentList>
</comments>
</file>

<file path=xl/sharedStrings.xml><?xml version="1.0" encoding="utf-8"?>
<sst xmlns="http://schemas.openxmlformats.org/spreadsheetml/2006/main" count="681" uniqueCount="434">
  <si>
    <t>ORTADOĞU RULMAN SAN.VE TIC.A.S.</t>
  </si>
  <si>
    <t>Ankara - Polatlı Karayolu 65.km.</t>
  </si>
  <si>
    <t>Polatlı / ANKARA / TURKEY</t>
  </si>
  <si>
    <t>purchasing@ors.com.tr</t>
  </si>
  <si>
    <t>www.orsbearings.com</t>
  </si>
  <si>
    <t>SUPPLIER SURVEY</t>
  </si>
  <si>
    <r>
      <rPr>
        <b/>
        <sz val="11"/>
        <color rgb="FFFF0000"/>
        <rFont val="Calibri"/>
        <family val="2"/>
        <charset val="162"/>
        <scheme val="minor"/>
      </rPr>
      <t xml:space="preserve">(All questions must be answered)     </t>
    </r>
    <r>
      <rPr>
        <b/>
        <sz val="11"/>
        <color theme="1"/>
        <rFont val="Calibri"/>
        <family val="2"/>
        <charset val="162"/>
        <scheme val="minor"/>
      </rPr>
      <t xml:space="preserve">   
</t>
    </r>
  </si>
  <si>
    <t>The purpose of this survey is to obtain sufficient information in order to evaluate the suitability of potential suppliers to meet ORS's requirements.
Suppliers are invited to complete the Survey and to submit it, together with any relevant supporting information. 
By filling in this questionnaire, please do not change its content and format. The completed document should be provided to ORS in electronic format.</t>
  </si>
  <si>
    <t>The information that a supplier submits in this questionnaire will be treated as strictly confidential.</t>
  </si>
  <si>
    <t>Supplier declaration</t>
  </si>
  <si>
    <t>Supplier confirms that the information contained in this Survey response is correct at the time of completion. Any changes relevant to this questionnaire will be notified to ORS without undue delay.</t>
  </si>
  <si>
    <t>How to fill it in?</t>
  </si>
  <si>
    <t>How to fill in the cells in the General Information and Technical Requirements worksheets?</t>
  </si>
  <si>
    <t>How to send it?</t>
  </si>
  <si>
    <r>
      <t xml:space="preserve">Fill in all Excel worksheets and send the document to your ORS contact. Please also send additional requirements as attachment specified as </t>
    </r>
    <r>
      <rPr>
        <sz val="11"/>
        <color rgb="FFFF0000"/>
        <rFont val="Calibri"/>
        <family val="2"/>
        <charset val="162"/>
        <scheme val="minor"/>
      </rPr>
      <t xml:space="preserve">*** </t>
    </r>
    <r>
      <rPr>
        <sz val="11"/>
        <color theme="1"/>
        <rFont val="Calibri"/>
        <family val="2"/>
        <scheme val="minor"/>
      </rPr>
      <t>into our supplier manual.</t>
    </r>
  </si>
  <si>
    <t>Please complete  all required fields if applicable as the information provided will affect our assessment of your company</t>
  </si>
  <si>
    <t>I.</t>
  </si>
  <si>
    <t>Contact Information</t>
  </si>
  <si>
    <t>Date Completed: ( dd / mm / yy )</t>
  </si>
  <si>
    <t xml:space="preserve">Company Name: </t>
  </si>
  <si>
    <t xml:space="preserve">Address: </t>
  </si>
  <si>
    <t>Postal Code :</t>
  </si>
  <si>
    <t>Web page:</t>
  </si>
  <si>
    <t>Contact Person:</t>
  </si>
  <si>
    <t>Closest Airport</t>
  </si>
  <si>
    <t>Closest Seaport</t>
  </si>
  <si>
    <t>Year Established:</t>
  </si>
  <si>
    <t xml:space="preserve">E-Mail Address: </t>
  </si>
  <si>
    <t xml:space="preserve">Phone Number: </t>
  </si>
  <si>
    <t xml:space="preserve">Fax: </t>
  </si>
  <si>
    <t xml:space="preserve">***  Please attach your contact list and specify contact information ( name, surname, phone number, e-mail address at least) of person/s for each department ( sales, design, engineering, quality…etc). Please also send us your organization chart. </t>
  </si>
  <si>
    <t>II.</t>
  </si>
  <si>
    <t>Company Profile :</t>
  </si>
  <si>
    <t>Are you a part of group or holding company?</t>
  </si>
  <si>
    <t>Please select</t>
  </si>
  <si>
    <t>Type of company ownership (private, public, family, quoted on a stock exchange etc.)</t>
  </si>
  <si>
    <t>Do you have any joint-venture with other companies? If yes, please name :</t>
  </si>
  <si>
    <t>Owners, shareholders and % of share</t>
  </si>
  <si>
    <t>III.</t>
  </si>
  <si>
    <t>Customers :</t>
  </si>
  <si>
    <t>Name your main customers and how much those customers have of your total business :</t>
  </si>
  <si>
    <t>Customer</t>
  </si>
  <si>
    <t>Location (country)</t>
  </si>
  <si>
    <t>Business share (%)</t>
  </si>
  <si>
    <t>%</t>
  </si>
  <si>
    <t>Do you sell directly to a car ( finished car) manufacturer? If yes, please write company name:</t>
  </si>
  <si>
    <t>Do you deal with bearing manufacturers other than ORS ? If yes, please write company name/s:</t>
  </si>
  <si>
    <t>IV.</t>
  </si>
  <si>
    <t>Financial Analyse :</t>
  </si>
  <si>
    <t>Annual Sales</t>
  </si>
  <si>
    <t>Year:</t>
  </si>
  <si>
    <t>Automotive share in sales  %</t>
  </si>
  <si>
    <t>Export share in sales %</t>
  </si>
  <si>
    <t>V.</t>
  </si>
  <si>
    <t xml:space="preserve">Employee : </t>
  </si>
  <si>
    <t>Total number of employees:</t>
  </si>
  <si>
    <t>Number of employees per department:</t>
  </si>
  <si>
    <t>Quality</t>
  </si>
  <si>
    <t>Engineering</t>
  </si>
  <si>
    <t>Production</t>
  </si>
  <si>
    <t>Sales</t>
  </si>
  <si>
    <t>Purchasing</t>
  </si>
  <si>
    <t>Logistics</t>
  </si>
  <si>
    <t>Projects</t>
  </si>
  <si>
    <t>Other</t>
  </si>
  <si>
    <t xml:space="preserve">Do you adhere to all legal and statutory requirements (i.e. child labour): </t>
  </si>
  <si>
    <t>4.</t>
  </si>
  <si>
    <t>In which of listed departments do you have contact persons speaking English:</t>
  </si>
  <si>
    <t>Yes / No</t>
  </si>
  <si>
    <t>Total number of Employee</t>
  </si>
  <si>
    <t xml:space="preserve">Number of English Spoken </t>
  </si>
  <si>
    <t xml:space="preserve">Design </t>
  </si>
  <si>
    <t>Union Name :</t>
  </si>
  <si>
    <t>Union Contract Renewal Date :</t>
  </si>
  <si>
    <t>Any legal issues pending or process ( Union or otherwise) :</t>
  </si>
  <si>
    <t>VI.</t>
  </si>
  <si>
    <t xml:space="preserve">Production </t>
  </si>
  <si>
    <t>1.</t>
  </si>
  <si>
    <t>Main product families / core technologies:</t>
  </si>
  <si>
    <t>Tube &amp; Bar products</t>
  </si>
  <si>
    <t>Snap Ring</t>
  </si>
  <si>
    <t>Ball products</t>
  </si>
  <si>
    <t>Steel Metal parts</t>
  </si>
  <si>
    <t>Roller products</t>
  </si>
  <si>
    <t>Strip Steel</t>
  </si>
  <si>
    <t>Chemical Materials</t>
  </si>
  <si>
    <t xml:space="preserve">Phospate &amp; Carbonitriding Plating </t>
  </si>
  <si>
    <t>Surface protection</t>
  </si>
  <si>
    <t>Bearing Accessory</t>
  </si>
  <si>
    <t>Seals (Rubber )</t>
  </si>
  <si>
    <t>Packaging Material</t>
  </si>
  <si>
    <t>Plastic parts</t>
  </si>
  <si>
    <t>Rivet</t>
  </si>
  <si>
    <t>Other:</t>
  </si>
  <si>
    <t>2.</t>
  </si>
  <si>
    <t>In which of the following regions do you have production facilities:</t>
  </si>
  <si>
    <t>Turkey</t>
  </si>
  <si>
    <t>Europe</t>
  </si>
  <si>
    <t>Japan</t>
  </si>
  <si>
    <t>U.S.A</t>
  </si>
  <si>
    <t>South Korea</t>
  </si>
  <si>
    <t>India</t>
  </si>
  <si>
    <t>U.K</t>
  </si>
  <si>
    <t xml:space="preserve">Other </t>
  </si>
  <si>
    <t>3.</t>
  </si>
  <si>
    <t>Describe your in-house facilities, location and type of activities</t>
  </si>
  <si>
    <t>Country, City</t>
  </si>
  <si>
    <t>Manufacturing</t>
  </si>
  <si>
    <t>Inspection &amp; Test</t>
  </si>
  <si>
    <t>Engineering &amp; Design</t>
  </si>
  <si>
    <t>Toolshop</t>
  </si>
  <si>
    <t>Storage</t>
  </si>
  <si>
    <t>Others:</t>
  </si>
  <si>
    <t>Do you currently conduct any business with ORS? If yes, please specify :</t>
  </si>
  <si>
    <t>5.</t>
  </si>
  <si>
    <t>Have you conducted business with ORS in the last 3 years? If yes please specify :</t>
  </si>
  <si>
    <t>6.</t>
  </si>
  <si>
    <t>Describe your working pattern / capacity utilization:</t>
  </si>
  <si>
    <t>Days / week:</t>
  </si>
  <si>
    <t>Shifts / day:</t>
  </si>
  <si>
    <t>Hrs./ Shift:</t>
  </si>
  <si>
    <t>7.</t>
  </si>
  <si>
    <t>Current Capacity Utilization (%):</t>
  </si>
  <si>
    <t>8.</t>
  </si>
  <si>
    <t>Do you perform capacity review for short, medium and long term?</t>
  </si>
  <si>
    <t>9.</t>
  </si>
  <si>
    <t xml:space="preserve">Are any processes/operations sub-contracted (welding, surface protection, assembly etc.)? </t>
  </si>
  <si>
    <t>If yes, please describe and identify sub-contractors used:</t>
  </si>
  <si>
    <t>10.</t>
  </si>
  <si>
    <t>Do you have any plan to close , sell of or move overseas any of manufacturing facilities?</t>
  </si>
  <si>
    <t>Within 1 year</t>
  </si>
  <si>
    <t>Within 3 years</t>
  </si>
  <si>
    <t>Scheduled but unknown</t>
  </si>
  <si>
    <t>Not Scheduled</t>
  </si>
  <si>
    <t>Unknown</t>
  </si>
  <si>
    <t>***  Attach a copy of your company presentation.</t>
  </si>
  <si>
    <t>*** Attach a list of your Manufacturing Equipment.</t>
  </si>
  <si>
    <t>VII.</t>
  </si>
  <si>
    <t>Insurance &amp; Product Liability :</t>
  </si>
  <si>
    <t>Third Party</t>
  </si>
  <si>
    <t>Insurer Name :</t>
  </si>
  <si>
    <t>Policy No :</t>
  </si>
  <si>
    <t>Coverage Per Year :</t>
  </si>
  <si>
    <t>Policy Damage :</t>
  </si>
  <si>
    <t xml:space="preserve">Does your insurance cover also recall costs? </t>
  </si>
  <si>
    <t>Do you have a Disaster Recovery Plan in place ?</t>
  </si>
  <si>
    <t>VIII.</t>
  </si>
  <si>
    <t>Main Suppliers</t>
  </si>
  <si>
    <t>Supplier  Name</t>
  </si>
  <si>
    <t>Location Of Supplier</t>
  </si>
  <si>
    <t>Purchased Material Description</t>
  </si>
  <si>
    <t>Turnover ratio among all suppliers %</t>
  </si>
  <si>
    <t>VIIII.</t>
  </si>
  <si>
    <t>Preferred Terms and Conditions</t>
  </si>
  <si>
    <t>Payment Terms</t>
  </si>
  <si>
    <t>Incoterms ( EXW, FOB, CIF, DAP..etc)</t>
  </si>
  <si>
    <t>Warranty Terms ( e.g. 5 years as of date of delivery )</t>
  </si>
  <si>
    <t>Yes</t>
  </si>
  <si>
    <t>No</t>
  </si>
  <si>
    <t xml:space="preserve">I. </t>
  </si>
  <si>
    <t>Quality Systems</t>
  </si>
  <si>
    <t>Last Third Party Audit (Name/ Month / Year)</t>
  </si>
  <si>
    <t>Certificates (Please attach cert.):</t>
  </si>
  <si>
    <t>Registration:</t>
  </si>
  <si>
    <t>Name</t>
  </si>
  <si>
    <t>MM / YY</t>
  </si>
  <si>
    <t xml:space="preserve">Does your organization complete all applicable PPAP elements for new or revised products and production processes </t>
  </si>
  <si>
    <t xml:space="preserve">4. </t>
  </si>
  <si>
    <t xml:space="preserve">Has your organisation implemented the AIAG Potential Failure Mode and Effects Analysis (PFMEA) </t>
  </si>
  <si>
    <t>and DFMEA in case you have design responsibility ?</t>
  </si>
  <si>
    <t>Do you provide IMDS information for parts which you supply to your customers?</t>
  </si>
  <si>
    <t>Do you utilize Statistical Process Control (SPC) Methods?</t>
  </si>
  <si>
    <t>Does your organisation prepare appropriate pre-launch and production versions of Control Plans prior to launch ?</t>
  </si>
  <si>
    <t xml:space="preserve">8. </t>
  </si>
  <si>
    <t>Do you prepare process flow chart ? If yes, please send us your flow chart diagram for the products which you supply to ORS ?</t>
  </si>
  <si>
    <t xml:space="preserve">Do you have any procedure or working instruction regarding management of safety and critical characteristics determined by your customers ? </t>
  </si>
  <si>
    <t xml:space="preserve">Does your company have work instructions at the work stations for all value-added work that could affect quality? </t>
  </si>
  <si>
    <t>11.</t>
  </si>
  <si>
    <t>12.</t>
  </si>
  <si>
    <t xml:space="preserve">Do you have a documented procedure for handling customer claims? </t>
  </si>
  <si>
    <t>13.</t>
  </si>
  <si>
    <t>Do you have a documented procedure for change management?</t>
  </si>
  <si>
    <t>14.</t>
  </si>
  <si>
    <t>Are you able to do a calibration of measurement equipment in-house?</t>
  </si>
  <si>
    <t>15.</t>
  </si>
  <si>
    <t xml:space="preserve">Does your company ensure that any commercial laboratories used are  TS EN ISO/IEC 17025 accredited? </t>
  </si>
  <si>
    <t>16.</t>
  </si>
  <si>
    <t>Do you have any  equipment to perform cleanliness test on parts?</t>
  </si>
  <si>
    <t>17.</t>
  </si>
  <si>
    <t>Do you have failure analysis testing capabilities (i.e. hardness measurement, material analysis, cycle testing, etc.)?</t>
  </si>
  <si>
    <t>18.</t>
  </si>
  <si>
    <t>Do you have a complete and documented gauge control system?</t>
  </si>
  <si>
    <t>19.</t>
  </si>
  <si>
    <t>Do you utilize Continues Improvement Methods?</t>
  </si>
  <si>
    <t>20.</t>
  </si>
  <si>
    <t>Do you have  a system in place to consider the frequency of requalification determined by the customer ?</t>
  </si>
  <si>
    <t>21.</t>
  </si>
  <si>
    <t>Have you incorporated the Six Sigma approach in your organization?</t>
  </si>
  <si>
    <t>22.</t>
  </si>
  <si>
    <t>Have you incorporated the Lean Manufacturing approach in your organization?</t>
  </si>
  <si>
    <t>23.</t>
  </si>
  <si>
    <t>Do you have a formalized and documented lot traceability system?</t>
  </si>
  <si>
    <t>24.</t>
  </si>
  <si>
    <t>Is there a process in place to release the production after planned or unplanned production startup, changes or shutdown ?</t>
  </si>
  <si>
    <t>What is your external PPM level for the last 12 months?</t>
  </si>
  <si>
    <t>&gt; 6.000 PPM</t>
  </si>
  <si>
    <t>4.000 - 5.999 PPM</t>
  </si>
  <si>
    <t>2.000 - 3.999 PPM</t>
  </si>
  <si>
    <t>1.000 - 1.999 PPM</t>
  </si>
  <si>
    <t>500 - 999 PPM</t>
  </si>
  <si>
    <t>100 - 499 PPM</t>
  </si>
  <si>
    <t>&lt; 100 PPM</t>
  </si>
  <si>
    <t>Please Select</t>
  </si>
  <si>
    <t>25.</t>
  </si>
  <si>
    <t>26.</t>
  </si>
  <si>
    <t>What is your internal PPM level for the last 12 months?</t>
  </si>
  <si>
    <t>Not Measure or Track PPM</t>
  </si>
  <si>
    <t>27.</t>
  </si>
  <si>
    <t>28.</t>
  </si>
  <si>
    <t>Do you have a knowledge and capability for production of safety parts?</t>
  </si>
  <si>
    <t>29.</t>
  </si>
  <si>
    <t>Is your organisation compliant with AIAG Special Process requirements such as  CQI-9 or CQI-23 ?</t>
  </si>
  <si>
    <t>Is there a Heat Treatment or Mould Production processes in your facility?</t>
  </si>
  <si>
    <t>Product Development and Testing</t>
  </si>
  <si>
    <t xml:space="preserve">Do you use any software for project management ? </t>
  </si>
  <si>
    <t xml:space="preserve">If yes, please inform us what kind of software you are using? </t>
  </si>
  <si>
    <t xml:space="preserve">If no, please describe how you manage projects? </t>
  </si>
  <si>
    <t>Do you have on-site prototype capability?</t>
  </si>
  <si>
    <t>Design ?</t>
  </si>
  <si>
    <t>Build ?</t>
  </si>
  <si>
    <t>Do you have on-site tool making capability?</t>
  </si>
  <si>
    <t>Maintenance ?</t>
  </si>
  <si>
    <t>Do you utilize simulation of tools?</t>
  </si>
  <si>
    <t>Supplier Selection &amp; Evaluation</t>
  </si>
  <si>
    <t xml:space="preserve">** </t>
  </si>
  <si>
    <t xml:space="preserve">Please answer below questions only for your suppliers who supply only direct materials ( raw materials and packaging materials ) to you. </t>
  </si>
  <si>
    <t>Do you have a formalized supplier evaluation / approval system?</t>
  </si>
  <si>
    <t xml:space="preserve">Do you monitor your suppliers performance for:  </t>
  </si>
  <si>
    <t>Delivery ?</t>
  </si>
  <si>
    <t>Quality ?</t>
  </si>
  <si>
    <t>During supplier selection process, do you take into consideration quality performance of your suppliers?</t>
  </si>
  <si>
    <t>Do you check financial stability of your potential suppliers during supplier selection and also approved suppliers periodically?</t>
  </si>
  <si>
    <t>Do you verify supplier capacity and operating plans before serial production?</t>
  </si>
  <si>
    <t>Do you make process audits for your approved suppliers at their production facilities periodically?</t>
  </si>
  <si>
    <t>Is the PPAP (or similar) utilized to approve sub-supplier's material/part?</t>
  </si>
  <si>
    <t>Do you make potential process audits at potential suppliers' production facilities before approving suppliers?</t>
  </si>
  <si>
    <t xml:space="preserve">What kind of incoming inspections you perform on raw materials? </t>
  </si>
  <si>
    <t>To what extent do you keep stock of your raw material (in monthly basis regarding your annual requirement)?</t>
  </si>
  <si>
    <t>&lt; 2 months</t>
  </si>
  <si>
    <t>2 - 4 months</t>
  </si>
  <si>
    <t>&gt; 4 months</t>
  </si>
  <si>
    <t>Management Control &amp; Audit</t>
  </si>
  <si>
    <t>Do you have a plan in place to evaluate risk based on lessons learned from claims, audits, warranties, scrap and rework ?</t>
  </si>
  <si>
    <t>Do you measure and track on time delivery rate to your customers?</t>
  </si>
  <si>
    <t xml:space="preserve">If yes what is your % on time-time delivery to customers for the last 12 months ? </t>
  </si>
  <si>
    <t>&gt; 90%</t>
  </si>
  <si>
    <t>70 - 89 %</t>
  </si>
  <si>
    <t>50 - 69 %</t>
  </si>
  <si>
    <t>&lt; 50 %</t>
  </si>
  <si>
    <t>Do you use a Kanban system?</t>
  </si>
  <si>
    <t>Do you have bar code capabilities?</t>
  </si>
  <si>
    <t>Can you provide customer specified bar codes?</t>
  </si>
  <si>
    <t>Do you support EDI?</t>
  </si>
  <si>
    <t>Do you use an ERP (Enterprise Resources Planning) system?</t>
  </si>
  <si>
    <t xml:space="preserve"> If yes, which software do you use?</t>
  </si>
  <si>
    <t xml:space="preserve">Do you have a computerized material requirements planning system? </t>
  </si>
  <si>
    <t>Do you use Europallet ( Dimensions : 80 *120 cm ) in your shipments?</t>
  </si>
  <si>
    <t>Productivity &amp; Maintenance</t>
  </si>
  <si>
    <t>What is your cost reduction performance per year?</t>
  </si>
  <si>
    <t>Are you committed and prepared to share cost reductions generated by process improvements, proposed design / material changes?</t>
  </si>
  <si>
    <t>Do you provide open book costing (cost breakdown) to your customers?</t>
  </si>
  <si>
    <t>Do you have a preventetive maintenance plan for all tools and  production equipments?</t>
  </si>
  <si>
    <t>1) Few recent examples of cost reduction initiatives</t>
  </si>
  <si>
    <t>2) Have conducted recent cost intiatives but estimated and actual benefits are not well documented.</t>
  </si>
  <si>
    <t>3) Can provide quantified examples of specific cost reduction efforts including estimated and actual savings.</t>
  </si>
  <si>
    <t>4) Have a well-defined cost reduction process and can provide quantified examples of specific cost reduction 
efforts including estimated and actual benefits.</t>
  </si>
  <si>
    <t xml:space="preserve">5) Have a well-defined and active cost reduction process that is a visible part of the organization's culture. </t>
  </si>
  <si>
    <t xml:space="preserve">     Numerous quantified examples of specific cost reduction efforts are readily available.</t>
  </si>
  <si>
    <t>Safety, Health, Environment and Training</t>
  </si>
  <si>
    <t>Are the principles of 5S  or similar practices applied in the manufacturing facility ?</t>
  </si>
  <si>
    <t>Do you provide necessary occupational health and safety equipments to your employees?</t>
  </si>
  <si>
    <t>Are you familiar with RoHs and ELV directions and send declarations to your customers ?</t>
  </si>
  <si>
    <t>Are you familiar with conflict materials and send declarations to your customers ?</t>
  </si>
  <si>
    <t xml:space="preserve">Is an effective training and development system established for your employess ? </t>
  </si>
  <si>
    <t>Does a training matrix or equivalent exist listing all levels of personnel and their core competencies ?</t>
  </si>
  <si>
    <t>1) Process is managed on an informal basis.</t>
  </si>
  <si>
    <t>2) Process is defined but not followed for all defects (injuries, releases &amp; spills, accidents, etc.).</t>
  </si>
  <si>
    <t>3) Process is documented and generally followed.</t>
  </si>
  <si>
    <t>4) An effective process is formally defined and good documentation exists.
efforts including estimated and actual benefits.</t>
  </si>
  <si>
    <t xml:space="preserve">5) An affective process is formally defined, well documented and understood. Systematic root cause investigation and tracked  </t>
  </si>
  <si>
    <t xml:space="preserve">  corrective actions are required for all EHS defects.</t>
  </si>
  <si>
    <t>Root Cause Identification and Corrective Action for EHS Process</t>
  </si>
  <si>
    <t>Security of Supply Chain</t>
  </si>
  <si>
    <t xml:space="preserve">Does your company participate in any of the following supply chain security initiatives? Please select "Yes" or "No" . </t>
  </si>
  <si>
    <r>
      <t xml:space="preserve">• </t>
    </r>
    <r>
      <rPr>
        <b/>
        <sz val="10"/>
        <color rgb="FF4D4D4D"/>
        <rFont val="Calibri"/>
        <family val="2"/>
        <charset val="162"/>
        <scheme val="minor"/>
      </rPr>
      <t>Customs-Trade Partnership Against Terrorism (C-TPAT)</t>
    </r>
  </si>
  <si>
    <r>
      <t xml:space="preserve">• </t>
    </r>
    <r>
      <rPr>
        <b/>
        <sz val="10"/>
        <color rgb="FF4D4D4D"/>
        <rFont val="Calibri"/>
        <family val="2"/>
        <charset val="162"/>
        <scheme val="minor"/>
      </rPr>
      <t>Safe Framework Standards (World Customs Organization)</t>
    </r>
  </si>
  <si>
    <r>
      <t xml:space="preserve">• </t>
    </r>
    <r>
      <rPr>
        <b/>
        <sz val="10"/>
        <color rgb="FF4D4D4D"/>
        <rFont val="Calibri"/>
        <family val="2"/>
        <charset val="162"/>
        <scheme val="minor"/>
      </rPr>
      <t>European Commission Authorized Economic Operator (AEO)</t>
    </r>
  </si>
  <si>
    <r>
      <t xml:space="preserve">• </t>
    </r>
    <r>
      <rPr>
        <b/>
        <sz val="10"/>
        <color rgb="FF4D4D4D"/>
        <rFont val="Calibri"/>
        <family val="2"/>
        <charset val="162"/>
        <scheme val="minor"/>
      </rPr>
      <t>Partners In Protection (PIP)</t>
    </r>
  </si>
  <si>
    <r>
      <t xml:space="preserve">• </t>
    </r>
    <r>
      <rPr>
        <b/>
        <sz val="10"/>
        <color rgb="FF4D4D4D"/>
        <rFont val="Calibri"/>
        <family val="2"/>
        <charset val="162"/>
        <scheme val="minor"/>
      </rPr>
      <t>None of the Above</t>
    </r>
  </si>
  <si>
    <t>If your company is certified to any of the above initiatives,  please provide Status Verification Interface (SVI) number or equivalent.</t>
  </si>
  <si>
    <t>30.</t>
  </si>
  <si>
    <t>How do you define your Corrective Action Process?</t>
  </si>
  <si>
    <t>2) Process is formally defined but the process or execution needs improvement.</t>
  </si>
  <si>
    <t>3) Process is formally defined. Requirements are understood and generally followed.</t>
  </si>
  <si>
    <t>4) An effective process is formally defined. Requirements are understood and consistently followed and responses to corrective actions are timely.</t>
  </si>
  <si>
    <t xml:space="preserve">5) An active corrective action process with clearly defined responsibilities and procedure is in place. </t>
  </si>
  <si>
    <t xml:space="preserve">     Responses to corrective actions are timely, effective and well documented.</t>
  </si>
  <si>
    <t>Knowledge About Waste Goods</t>
  </si>
  <si>
    <t>Company Profile</t>
  </si>
  <si>
    <t>What is the annual formal employee training hours per person?</t>
  </si>
  <si>
    <t>&gt; 50 %</t>
  </si>
  <si>
    <t>30 - 49 %</t>
  </si>
  <si>
    <t>10 - 29 %</t>
  </si>
  <si>
    <t>&lt; 10 %</t>
  </si>
  <si>
    <t>&lt; 5 hours</t>
  </si>
  <si>
    <t>6 - 24 hours</t>
  </si>
  <si>
    <t>25 - 64 hours</t>
  </si>
  <si>
    <t>65 - 80 hours</t>
  </si>
  <si>
    <t>&gt; 80 hours</t>
  </si>
  <si>
    <t>&gt; 20 %</t>
  </si>
  <si>
    <t>15 - 19 %</t>
  </si>
  <si>
    <t>10 - 14 %</t>
  </si>
  <si>
    <t>5 - 9 %</t>
  </si>
  <si>
    <t>&lt; 4 %</t>
  </si>
  <si>
    <t>Financial Analysis</t>
  </si>
  <si>
    <t>In which interval does your company's Operating Margin take place?</t>
  </si>
  <si>
    <t>Actions Regarding Carbon Footprint</t>
  </si>
  <si>
    <t>2) Have a knowledge about Carbon Footprint but do not take any action.</t>
  </si>
  <si>
    <t>3) Have a knowledge about the importance of Carbon Footprint and do calculation of it but do not take any action to reduce it.</t>
  </si>
  <si>
    <t>4) Have a complete knowledge about Carbon Footprint and do calculation of it. Also, currently have active short-mid-long term plans to reduce it.</t>
  </si>
  <si>
    <t>In which interval does your company's Debt-to-Capital ratio take place?</t>
  </si>
  <si>
    <t>In which interval does your company's Working Capital Ratio take place?</t>
  </si>
  <si>
    <t>In which interval does your company's Inventory Turnover Rate take place? (Cost of Goods Sold/ Average Inventory)</t>
  </si>
  <si>
    <t>&gt; 15 %</t>
  </si>
  <si>
    <t>10 - 15 %</t>
  </si>
  <si>
    <t>&lt; 5 %</t>
  </si>
  <si>
    <t>&gt; 2</t>
  </si>
  <si>
    <t>1,5 - 2</t>
  </si>
  <si>
    <t>&lt; 1,5</t>
  </si>
  <si>
    <t>&gt; 80 %</t>
  </si>
  <si>
    <t>50 - 80 %</t>
  </si>
  <si>
    <t>IX.</t>
  </si>
  <si>
    <t>X.</t>
  </si>
  <si>
    <t>IATF 16949</t>
  </si>
  <si>
    <t>ISO 9001</t>
  </si>
  <si>
    <t>ISO 27001</t>
  </si>
  <si>
    <t>ISO 45001</t>
  </si>
  <si>
    <t>ISO 50001</t>
  </si>
  <si>
    <t>SA8000</t>
  </si>
  <si>
    <t>ISO 14064-1</t>
  </si>
  <si>
    <t>Have</t>
  </si>
  <si>
    <t>Do Not Have</t>
  </si>
  <si>
    <t xml:space="preserve">What kind of CAD systems you use (eg. Pro-Engineer, ANSYS, CATIA ...) ? </t>
  </si>
  <si>
    <t>&lt; 2</t>
  </si>
  <si>
    <t>2 - 4</t>
  </si>
  <si>
    <t>4 - 6</t>
  </si>
  <si>
    <t>6 - 8</t>
  </si>
  <si>
    <t>&gt; 8</t>
  </si>
  <si>
    <t>Do you have a business contingency plan to ensure continuous supply in the event of for example strike, bankrupcy of the subsupplier, flood, fire etc. in last 10 years?</t>
  </si>
  <si>
    <t>1) Do not know anything about Carbon Footprint</t>
  </si>
  <si>
    <t>2) Have knowledge of which vendors handle which waste streams.</t>
  </si>
  <si>
    <t>3) Have knowledge of where hazardous waste is disposed of.</t>
  </si>
  <si>
    <t>4) Have knowledge of where each waste ultimately goes.</t>
  </si>
  <si>
    <t xml:space="preserve">5) Absolute knowledge of each waste stream, final location, regulatory permit states of the disposal site, and quantity involved.
</t>
  </si>
  <si>
    <t>1) Do not have any knowledge about waste goods.</t>
  </si>
  <si>
    <t>Technical Topic</t>
  </si>
  <si>
    <t>Maximum Grade</t>
  </si>
  <si>
    <t>Supplier Grade</t>
  </si>
  <si>
    <t>Success (%)</t>
  </si>
  <si>
    <r>
      <t>Please fill in both the "</t>
    </r>
    <r>
      <rPr>
        <b/>
        <sz val="11"/>
        <color theme="8" tint="-0.499984740745262"/>
        <rFont val="Arial"/>
        <family val="2"/>
        <charset val="162"/>
      </rPr>
      <t>General Information Sheet</t>
    </r>
    <r>
      <rPr>
        <sz val="11"/>
        <color theme="8" tint="-0.499984740745262"/>
        <rFont val="Arial"/>
        <family val="2"/>
        <charset val="162"/>
      </rPr>
      <t>" and the "</t>
    </r>
    <r>
      <rPr>
        <b/>
        <sz val="11"/>
        <color theme="8" tint="-0.499984740745262"/>
        <rFont val="Arial"/>
        <family val="2"/>
        <charset val="162"/>
      </rPr>
      <t>Technical Requirements Sheet</t>
    </r>
    <r>
      <rPr>
        <sz val="11"/>
        <color theme="8" tint="-0.499984740745262"/>
        <rFont val="Arial"/>
        <family val="2"/>
        <charset val="162"/>
      </rPr>
      <t>" worksheet highlighted in Blue</t>
    </r>
  </si>
  <si>
    <t>Has your organisation implemented the AIAG Measurement System Analysis (MSA) ?</t>
  </si>
  <si>
    <t>Do you have any procedure or working instruction regarding management of customer special requirements?</t>
  </si>
  <si>
    <t>Are you familiar with REACH regulations and also follow REACH regulations regularly and send declarations to your customers?</t>
  </si>
  <si>
    <t>What is the precentage of English spoken among the white collar workers?</t>
  </si>
  <si>
    <t>TOTAL SCORE</t>
  </si>
  <si>
    <t>% SUCCESS</t>
  </si>
  <si>
    <t>Grade</t>
  </si>
  <si>
    <t>Result</t>
  </si>
  <si>
    <t>75 - 90</t>
  </si>
  <si>
    <t>60 - 75</t>
  </si>
  <si>
    <t>&gt; 90</t>
  </si>
  <si>
    <t>&lt; 60</t>
  </si>
  <si>
    <r>
      <t xml:space="preserve">Can work in </t>
    </r>
    <r>
      <rPr>
        <b/>
        <sz val="11"/>
        <color theme="1"/>
        <rFont val="Calibri"/>
        <family val="2"/>
        <charset val="162"/>
        <scheme val="minor"/>
      </rPr>
      <t>all</t>
    </r>
    <r>
      <rPr>
        <sz val="11"/>
        <color theme="1"/>
        <rFont val="Calibri"/>
        <family val="2"/>
        <scheme val="minor"/>
      </rPr>
      <t xml:space="preserve"> types of projects</t>
    </r>
  </si>
  <si>
    <r>
      <t xml:space="preserve">Can work in </t>
    </r>
    <r>
      <rPr>
        <b/>
        <sz val="11"/>
        <color theme="1"/>
        <rFont val="Calibri"/>
        <family val="2"/>
        <charset val="162"/>
        <scheme val="minor"/>
      </rPr>
      <t>most</t>
    </r>
    <r>
      <rPr>
        <sz val="11"/>
        <color theme="1"/>
        <rFont val="Calibri"/>
        <family val="2"/>
        <scheme val="minor"/>
      </rPr>
      <t xml:space="preserve"> of the projects but must be improved</t>
    </r>
  </si>
  <si>
    <r>
      <t xml:space="preserve">Can only work in </t>
    </r>
    <r>
      <rPr>
        <b/>
        <sz val="11"/>
        <color theme="1"/>
        <rFont val="Calibri"/>
        <family val="2"/>
        <charset val="162"/>
        <scheme val="minor"/>
      </rPr>
      <t>Aftermarket</t>
    </r>
    <r>
      <rPr>
        <sz val="11"/>
        <color theme="1"/>
        <rFont val="Calibri"/>
        <family val="2"/>
        <scheme val="minor"/>
      </rPr>
      <t xml:space="preserve"> projects</t>
    </r>
  </si>
  <si>
    <t>Non-preferable</t>
  </si>
  <si>
    <t>***</t>
  </si>
  <si>
    <t>Following questions should be answered by your side  in case your answer is  "Yes" for the first question.</t>
  </si>
  <si>
    <t xml:space="preserve">Which areas are covered by this set of requirements? Please select "Yes" or "No" . </t>
  </si>
  <si>
    <t xml:space="preserve">Do you  have  your own code of conduct rules and how do you publish your rules to your customers and suppliers ? </t>
  </si>
  <si>
    <t>How do you ensure that your sustainability requirements are also effectively implemented by your suppliers? Please describe your method.</t>
  </si>
  <si>
    <t>Sustainability &amp; Code of Conduct</t>
  </si>
  <si>
    <t>XI.</t>
  </si>
  <si>
    <r>
      <t xml:space="preserve">• </t>
    </r>
    <r>
      <rPr>
        <b/>
        <sz val="11"/>
        <color rgb="FF4D4D4D"/>
        <rFont val="Calibri"/>
        <family val="2"/>
        <charset val="162"/>
        <scheme val="minor"/>
      </rPr>
      <t>Child labour and Young Workers</t>
    </r>
  </si>
  <si>
    <r>
      <t xml:space="preserve">• </t>
    </r>
    <r>
      <rPr>
        <b/>
        <sz val="11"/>
        <color rgb="FF4D4D4D"/>
        <rFont val="Calibri"/>
        <family val="2"/>
        <charset val="162"/>
        <scheme val="minor"/>
      </rPr>
      <t>Wages and Benefits</t>
    </r>
  </si>
  <si>
    <r>
      <t xml:space="preserve">• </t>
    </r>
    <r>
      <rPr>
        <b/>
        <sz val="11"/>
        <color rgb="FF4D4D4D"/>
        <rFont val="Calibri"/>
        <family val="2"/>
        <charset val="162"/>
        <scheme val="minor"/>
      </rPr>
      <t>Working hours</t>
    </r>
  </si>
  <si>
    <r>
      <t xml:space="preserve">• </t>
    </r>
    <r>
      <rPr>
        <b/>
        <sz val="11"/>
        <color rgb="FF4D4D4D"/>
        <rFont val="Calibri"/>
        <family val="2"/>
        <charset val="162"/>
        <scheme val="minor"/>
      </rPr>
      <t>Forced or compulsory labour and human trafficking</t>
    </r>
  </si>
  <si>
    <r>
      <t xml:space="preserve">• </t>
    </r>
    <r>
      <rPr>
        <b/>
        <sz val="11"/>
        <color rgb="FF4D4D4D"/>
        <rFont val="Calibri"/>
        <family val="2"/>
        <charset val="162"/>
        <scheme val="minor"/>
      </rPr>
      <t>Freedom of association, incl. collective bargaining</t>
    </r>
  </si>
  <si>
    <r>
      <t xml:space="preserve">• </t>
    </r>
    <r>
      <rPr>
        <b/>
        <sz val="11"/>
        <color rgb="FF4D4D4D"/>
        <rFont val="Calibri"/>
        <family val="2"/>
        <charset val="162"/>
        <scheme val="minor"/>
      </rPr>
      <t>Health and Safety</t>
    </r>
  </si>
  <si>
    <r>
      <t xml:space="preserve">• </t>
    </r>
    <r>
      <rPr>
        <b/>
        <sz val="11"/>
        <color rgb="FF4D4D4D"/>
        <rFont val="Calibri"/>
        <family val="2"/>
        <charset val="162"/>
        <scheme val="minor"/>
      </rPr>
      <t>Harassment</t>
    </r>
  </si>
  <si>
    <r>
      <t xml:space="preserve">• </t>
    </r>
    <r>
      <rPr>
        <b/>
        <sz val="11"/>
        <color rgb="FF4D4D4D"/>
        <rFont val="Calibri"/>
        <family val="2"/>
        <charset val="162"/>
        <scheme val="minor"/>
      </rPr>
      <t>Non-discrimination</t>
    </r>
  </si>
  <si>
    <r>
      <t xml:space="preserve">• </t>
    </r>
    <r>
      <rPr>
        <b/>
        <sz val="11"/>
        <color rgb="FF4D4D4D"/>
        <rFont val="Calibri"/>
        <family val="2"/>
        <charset val="162"/>
        <scheme val="minor"/>
      </rPr>
      <t>Export controls and economic sanctions</t>
    </r>
  </si>
  <si>
    <r>
      <t xml:space="preserve">• </t>
    </r>
    <r>
      <rPr>
        <b/>
        <sz val="11"/>
        <color rgb="FF4D4D4D"/>
        <rFont val="Calibri"/>
        <family val="2"/>
        <charset val="162"/>
        <scheme val="minor"/>
      </rPr>
      <t>Protection of Identity and Non-Retaliation</t>
    </r>
  </si>
  <si>
    <r>
      <t xml:space="preserve">• </t>
    </r>
    <r>
      <rPr>
        <b/>
        <sz val="11"/>
        <color rgb="FF4D4D4D"/>
        <rFont val="Calibri"/>
        <family val="2"/>
        <charset val="162"/>
        <scheme val="minor"/>
      </rPr>
      <t>Air quality</t>
    </r>
  </si>
  <si>
    <r>
      <t xml:space="preserve">• </t>
    </r>
    <r>
      <rPr>
        <b/>
        <sz val="11"/>
        <color rgb="FF4D4D4D"/>
        <rFont val="Calibri"/>
        <family val="2"/>
        <charset val="162"/>
        <scheme val="minor"/>
      </rPr>
      <t>Natural Resources Management and Waste Reduction</t>
    </r>
  </si>
  <si>
    <r>
      <t xml:space="preserve">• </t>
    </r>
    <r>
      <rPr>
        <b/>
        <sz val="11"/>
        <color rgb="FF4D4D4D"/>
        <rFont val="Calibri"/>
        <family val="2"/>
        <charset val="162"/>
        <scheme val="minor"/>
      </rPr>
      <t>Corruption, extortion and bribery</t>
    </r>
  </si>
  <si>
    <r>
      <t xml:space="preserve">• </t>
    </r>
    <r>
      <rPr>
        <b/>
        <sz val="11"/>
        <color rgb="FF4D4D4D"/>
        <rFont val="Calibri"/>
        <family val="2"/>
        <charset val="162"/>
        <scheme val="minor"/>
      </rPr>
      <t>Privacy</t>
    </r>
  </si>
  <si>
    <r>
      <t xml:space="preserve">• </t>
    </r>
    <r>
      <rPr>
        <b/>
        <sz val="11"/>
        <color rgb="FF4D4D4D"/>
        <rFont val="Calibri"/>
        <family val="2"/>
        <charset val="162"/>
        <scheme val="minor"/>
      </rPr>
      <t>Financial responsibility (Accurate Records)</t>
    </r>
  </si>
  <si>
    <r>
      <t xml:space="preserve">• </t>
    </r>
    <r>
      <rPr>
        <b/>
        <sz val="11"/>
        <color rgb="FF4D4D4D"/>
        <rFont val="Calibri"/>
        <family val="2"/>
        <charset val="162"/>
        <scheme val="minor"/>
      </rPr>
      <t>Disclosure of Information</t>
    </r>
  </si>
  <si>
    <r>
      <t xml:space="preserve">• </t>
    </r>
    <r>
      <rPr>
        <b/>
        <sz val="11"/>
        <color rgb="FF4D4D4D"/>
        <rFont val="Calibri"/>
        <family val="2"/>
        <charset val="162"/>
        <scheme val="minor"/>
      </rPr>
      <t>Fair competition and anti-trust</t>
    </r>
  </si>
  <si>
    <r>
      <t xml:space="preserve">• </t>
    </r>
    <r>
      <rPr>
        <b/>
        <sz val="11"/>
        <color rgb="FF4D4D4D"/>
        <rFont val="Calibri"/>
        <family val="2"/>
        <charset val="162"/>
        <scheme val="minor"/>
      </rPr>
      <t>Conflicts of interest</t>
    </r>
  </si>
  <si>
    <r>
      <t xml:space="preserve">• </t>
    </r>
    <r>
      <rPr>
        <b/>
        <sz val="11"/>
        <color rgb="FF4D4D4D"/>
        <rFont val="Calibri"/>
        <family val="2"/>
        <charset val="162"/>
        <scheme val="minor"/>
      </rPr>
      <t>Counterfeit parts</t>
    </r>
  </si>
  <si>
    <r>
      <t xml:space="preserve">• </t>
    </r>
    <r>
      <rPr>
        <b/>
        <sz val="11"/>
        <color rgb="FF4D4D4D"/>
        <rFont val="Calibri"/>
        <family val="2"/>
        <charset val="162"/>
        <scheme val="minor"/>
      </rPr>
      <t>Intellectual property</t>
    </r>
  </si>
  <si>
    <r>
      <t xml:space="preserve">• </t>
    </r>
    <r>
      <rPr>
        <b/>
        <sz val="11"/>
        <color rgb="FF4D4D4D"/>
        <rFont val="Calibri"/>
        <family val="2"/>
        <charset val="162"/>
        <scheme val="minor"/>
      </rPr>
      <t>Energy consumption and greenhouse emissions</t>
    </r>
  </si>
  <si>
    <r>
      <t xml:space="preserve">• </t>
    </r>
    <r>
      <rPr>
        <b/>
        <sz val="11"/>
        <color rgb="FF4D4D4D"/>
        <rFont val="Calibri"/>
        <family val="2"/>
        <charset val="162"/>
        <scheme val="minor"/>
      </rPr>
      <t>Water quality and consumption</t>
    </r>
  </si>
  <si>
    <r>
      <t xml:space="preserve">• </t>
    </r>
    <r>
      <rPr>
        <b/>
        <sz val="11"/>
        <color rgb="FF4D4D4D"/>
        <rFont val="Calibri"/>
        <family val="2"/>
        <charset val="162"/>
        <scheme val="minor"/>
      </rPr>
      <t>Responsible Chemical Management</t>
    </r>
  </si>
  <si>
    <t xml:space="preserve"> Has your organisation implemented the AIAG (Advanced Product Quality Planning) ?</t>
  </si>
  <si>
    <t xml:space="preserve">regardless of the level of submission requested by the customer? </t>
  </si>
  <si>
    <t>Do you have facilities, expertise and resources to provide technical assistance in the design and development of your products?</t>
  </si>
  <si>
    <t>Company registration number (DUNS):</t>
    <phoneticPr fontId="47" type="noConversion"/>
  </si>
  <si>
    <t>Sales:  ( k€ )</t>
    <phoneticPr fontId="47" type="noConversion"/>
  </si>
  <si>
    <t>Is your labor force unionized? If yes, please fulfill below table:</t>
    <phoneticPr fontId="47" type="noConversion"/>
  </si>
  <si>
    <t>Policy Damage :</t>
    <phoneticPr fontId="47" type="noConversion"/>
  </si>
  <si>
    <t>Do you have a lab support facility ?  If yes describe lab equipment, staffing, etc.</t>
    <phoneticPr fontId="47" type="noConversion"/>
  </si>
  <si>
    <t>Do you implement Manufacturing Execution System (MES) in your facility?</t>
    <phoneticPr fontId="47" type="noConversion"/>
  </si>
  <si>
    <t>What is the annual employee turnover level? (Current monthly terminating employees * 12 / Current employees)</t>
    <phoneticPr fontId="47" type="noConversion"/>
  </si>
  <si>
    <t>Does your company have set CSR / Sustainability Requirements ?</t>
    <phoneticPr fontId="47" type="noConversion"/>
  </si>
  <si>
    <t>***  Attach a copy of your balance sheet, cash flow and profit &amp; loss statement belonging to the last 3 years</t>
    <phoneticPr fontId="47" type="noConversion"/>
  </si>
  <si>
    <t>** Please attach list of all measurement equipment used in your facility.</t>
    <phoneticPr fontId="47" type="noConversion"/>
  </si>
  <si>
    <t>ISO 14001</t>
  </si>
  <si>
    <t>All Drop down list =  Select the number, "Have" / "Do Not Have" or "Yes" / "No" from the list  that Best represents your company.</t>
  </si>
  <si>
    <t>For some questions, you shouldn't make any selection. You should  write necessary information  into the fields.</t>
  </si>
  <si>
    <t>The Results</t>
  </si>
  <si>
    <t>Only the information in "Technical Requirement" sheet are evaluated. The score for each section and the total score of your company can be seen in "Evaluation"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</si>
</sst>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0.0"/>
  </numFmts>
  <fonts count="48">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rgb="FFFF0000"/>
      <name val="Calibri"/>
      <family val="2"/>
      <charset val="162"/>
      <scheme val="minor"/>
    </font>
    <font>
      <b/>
      <sz val="11"/>
      <color theme="1"/>
      <name val="Calibri"/>
      <family val="2"/>
      <charset val="162"/>
      <scheme val="minor"/>
    </font>
    <font>
      <u/>
      <sz val="11"/>
      <color theme="10"/>
      <name val="Calibri"/>
      <family val="2"/>
      <charset val="162"/>
    </font>
    <font>
      <sz val="10"/>
      <name val="Arial"/>
      <family val="2"/>
      <charset val="162"/>
    </font>
    <font>
      <b/>
      <sz val="11"/>
      <name val="Arial"/>
      <family val="2"/>
    </font>
    <font>
      <b/>
      <sz val="11"/>
      <color rgb="FFFF0000"/>
      <name val="Calibri"/>
      <family val="2"/>
      <charset val="162"/>
      <scheme val="minor"/>
    </font>
    <font>
      <sz val="11"/>
      <name val="Arial"/>
      <family val="2"/>
    </font>
    <font>
      <b/>
      <sz val="11"/>
      <name val="Arial"/>
      <family val="2"/>
      <charset val="162"/>
    </font>
    <font>
      <sz val="11"/>
      <color theme="8" tint="-0.499984740745262"/>
      <name val="Arial"/>
      <family val="2"/>
      <charset val="162"/>
    </font>
    <font>
      <b/>
      <sz val="11"/>
      <color theme="8" tint="-0.499984740745262"/>
      <name val="Arial"/>
      <family val="2"/>
      <charset val="162"/>
    </font>
    <font>
      <sz val="11"/>
      <color theme="8" tint="-0.499984740745262"/>
      <name val="Calibri"/>
      <family val="2"/>
      <charset val="162"/>
      <scheme val="minor"/>
    </font>
    <font>
      <b/>
      <sz val="12"/>
      <name val="Calibri"/>
      <family val="2"/>
      <charset val="162"/>
      <scheme val="minor"/>
    </font>
    <font>
      <b/>
      <u/>
      <sz val="11"/>
      <name val="Calibri"/>
      <family val="2"/>
      <charset val="162"/>
      <scheme val="minor"/>
    </font>
    <font>
      <sz val="11"/>
      <name val="Calibri"/>
      <family val="2"/>
      <charset val="162"/>
      <scheme val="minor"/>
    </font>
    <font>
      <sz val="10"/>
      <name val="Calibri"/>
      <family val="2"/>
      <charset val="162"/>
      <scheme val="minor"/>
    </font>
    <font>
      <b/>
      <i/>
      <sz val="11"/>
      <name val="Calibri"/>
      <family val="2"/>
      <charset val="162"/>
      <scheme val="minor"/>
    </font>
    <font>
      <b/>
      <sz val="9"/>
      <name val="Calibri"/>
      <family val="2"/>
      <charset val="162"/>
      <scheme val="minor"/>
    </font>
    <font>
      <sz val="9"/>
      <name val="Calibri"/>
      <family val="2"/>
      <charset val="162"/>
      <scheme val="minor"/>
    </font>
    <font>
      <b/>
      <sz val="11"/>
      <name val="Calibri"/>
      <family val="2"/>
      <charset val="162"/>
      <scheme val="minor"/>
    </font>
    <font>
      <i/>
      <sz val="11"/>
      <color rgb="FF0070C0"/>
      <name val="Calibri"/>
      <family val="2"/>
      <charset val="162"/>
      <scheme val="minor"/>
    </font>
    <font>
      <u/>
      <sz val="11"/>
      <name val="Calibri"/>
      <family val="2"/>
      <charset val="162"/>
      <scheme val="minor"/>
    </font>
    <font>
      <b/>
      <sz val="10"/>
      <name val="Calibri"/>
      <family val="2"/>
      <charset val="162"/>
      <scheme val="minor"/>
    </font>
    <font>
      <b/>
      <sz val="9"/>
      <color indexed="81"/>
      <name val="Tahoma"/>
      <family val="2"/>
      <charset val="162"/>
    </font>
    <font>
      <sz val="9"/>
      <color indexed="81"/>
      <name val="Tahoma"/>
      <family val="2"/>
      <charset val="162"/>
    </font>
    <font>
      <i/>
      <sz val="11"/>
      <color rgb="FFFF0000"/>
      <name val="Calibri"/>
      <family val="2"/>
      <charset val="162"/>
      <scheme val="minor"/>
    </font>
    <font>
      <u/>
      <sz val="11"/>
      <color theme="1"/>
      <name val="Calibri"/>
      <family val="2"/>
      <charset val="162"/>
      <scheme val="minor"/>
    </font>
    <font>
      <sz val="10"/>
      <color theme="1"/>
      <name val="Calibri"/>
      <family val="2"/>
      <charset val="162"/>
      <scheme val="minor"/>
    </font>
    <font>
      <sz val="11"/>
      <color theme="0" tint="-0.499984740745262"/>
      <name val="Calibri"/>
      <family val="2"/>
      <scheme val="minor"/>
    </font>
    <font>
      <b/>
      <sz val="10"/>
      <color theme="1"/>
      <name val="Calibri"/>
      <family val="2"/>
      <charset val="162"/>
      <scheme val="minor"/>
    </font>
    <font>
      <sz val="11"/>
      <name val="Calibri"/>
      <family val="2"/>
      <scheme val="minor"/>
    </font>
    <font>
      <sz val="11"/>
      <color theme="0"/>
      <name val="Calibri"/>
      <family val="2"/>
      <scheme val="minor"/>
    </font>
    <font>
      <b/>
      <i/>
      <sz val="11"/>
      <color theme="1"/>
      <name val="Calibri"/>
      <family val="2"/>
      <charset val="162"/>
      <scheme val="minor"/>
    </font>
    <font>
      <sz val="11"/>
      <color rgb="FF0B0C0C"/>
      <name val="Calibri"/>
      <family val="2"/>
      <charset val="162"/>
      <scheme val="minor"/>
    </font>
    <font>
      <sz val="12"/>
      <color theme="1"/>
      <name val="Calibri"/>
      <family val="2"/>
      <charset val="162"/>
      <scheme val="minor"/>
    </font>
    <font>
      <b/>
      <sz val="10"/>
      <color rgb="FF0A214F"/>
      <name val="Calibri"/>
      <family val="2"/>
      <charset val="162"/>
      <scheme val="minor"/>
    </font>
    <font>
      <b/>
      <sz val="10"/>
      <color rgb="FF4D4D4D"/>
      <name val="Calibri"/>
      <family val="2"/>
      <charset val="162"/>
      <scheme val="minor"/>
    </font>
    <font>
      <sz val="10"/>
      <color theme="1"/>
      <name val="Calibri"/>
      <family val="2"/>
      <scheme val="minor"/>
    </font>
    <font>
      <sz val="12"/>
      <name val="Calibri"/>
      <family val="2"/>
      <charset val="162"/>
      <scheme val="minor"/>
    </font>
    <font>
      <b/>
      <sz val="14"/>
      <color theme="1"/>
      <name val="Calibri"/>
      <family val="2"/>
      <charset val="162"/>
      <scheme val="minor"/>
    </font>
    <font>
      <sz val="22"/>
      <color theme="1"/>
      <name val="Calibri"/>
      <family val="2"/>
      <scheme val="minor"/>
    </font>
    <font>
      <sz val="14"/>
      <color theme="1"/>
      <name val="Calibri"/>
      <family val="2"/>
      <scheme val="minor"/>
    </font>
    <font>
      <b/>
      <sz val="11"/>
      <color rgb="FF0A214F"/>
      <name val="Calibri"/>
      <family val="2"/>
      <charset val="162"/>
      <scheme val="minor"/>
    </font>
    <font>
      <b/>
      <sz val="11"/>
      <color rgb="FF4D4D4D"/>
      <name val="Calibri"/>
      <family val="2"/>
      <charset val="162"/>
      <scheme val="minor"/>
    </font>
    <font>
      <sz val="9"/>
      <name val="Calibri"/>
      <family val="3"/>
      <charset val="134"/>
      <scheme val="minor"/>
    </font>
  </fonts>
  <fills count="1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8" tint="0.39997558519241921"/>
        <bgColor indexed="64"/>
      </patternFill>
    </fill>
  </fills>
  <borders count="68">
    <border>
      <left/>
      <right/>
      <top/>
      <bottom/>
      <diagonal/>
    </border>
    <border>
      <left/>
      <right style="thick">
        <color indexed="56"/>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Dashed">
        <color indexed="64"/>
      </bottom>
      <diagonal/>
    </border>
    <border>
      <left/>
      <right/>
      <top style="mediumDashed">
        <color indexed="64"/>
      </top>
      <bottom style="medium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ck">
        <color rgb="FFFF0000"/>
      </right>
      <top/>
      <bottom/>
      <diagonal/>
    </border>
    <border>
      <left/>
      <right style="thin">
        <color indexed="64"/>
      </right>
      <top/>
      <bottom style="mediumDashed">
        <color indexed="64"/>
      </bottom>
      <diagonal/>
    </border>
    <border>
      <left style="thin">
        <color indexed="64"/>
      </left>
      <right/>
      <top/>
      <bottom style="hair">
        <color indexed="64"/>
      </bottom>
      <diagonal/>
    </border>
    <border>
      <left/>
      <right/>
      <top style="mediumDashed">
        <color indexed="64"/>
      </top>
      <bottom/>
      <diagonal/>
    </border>
    <border>
      <left/>
      <right/>
      <top style="thin">
        <color indexed="64"/>
      </top>
      <bottom style="mediumDashed">
        <color indexed="64"/>
      </bottom>
      <diagonal/>
    </border>
    <border>
      <left/>
      <right style="thin">
        <color indexed="64"/>
      </right>
      <top style="thin">
        <color indexed="64"/>
      </top>
      <bottom style="mediumDashed">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auto="1"/>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auto="1"/>
      </bottom>
      <diagonal/>
    </border>
    <border>
      <left/>
      <right style="hair">
        <color indexed="64"/>
      </right>
      <top/>
      <bottom/>
      <diagonal/>
    </border>
    <border>
      <left style="thin">
        <color indexed="64"/>
      </left>
      <right/>
      <top style="hair">
        <color indexed="64"/>
      </top>
      <bottom style="hair">
        <color indexed="64"/>
      </bottom>
      <diagonal/>
    </border>
    <border>
      <left/>
      <right style="thin">
        <color indexed="64"/>
      </right>
      <top style="mediumDashed">
        <color indexed="64"/>
      </top>
      <bottom style="thin">
        <color indexed="64"/>
      </bottom>
      <diagonal/>
    </border>
    <border>
      <left/>
      <right style="thin">
        <color indexed="64"/>
      </right>
      <top style="mediumDashed">
        <color indexed="64"/>
      </top>
      <bottom style="mediumDashed">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mediumDashed">
        <color indexed="64"/>
      </top>
      <bottom style="thin">
        <color indexed="64"/>
      </bottom>
      <diagonal/>
    </border>
    <border>
      <left/>
      <right/>
      <top style="mediumDashed">
        <color indexed="64"/>
      </top>
      <bottom style="thin">
        <color indexed="64"/>
      </bottom>
      <diagonal/>
    </border>
    <border>
      <left style="thin">
        <color indexed="64"/>
      </left>
      <right/>
      <top style="hair">
        <color indexed="64"/>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top/>
      <bottom/>
      <diagonal/>
    </border>
    <border>
      <left style="thin">
        <color indexed="64"/>
      </left>
      <right/>
      <top/>
      <bottom style="medium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top style="thick">
        <color rgb="FFFF0000"/>
      </top>
      <bottom style="thin">
        <color indexed="64"/>
      </bottom>
      <diagonal/>
    </border>
  </borders>
  <cellStyleXfs count="7">
    <xf numFmtId="0" fontId="0" fillId="0" borderId="0"/>
    <xf numFmtId="0" fontId="6" fillId="0" borderId="0" applyNumberFormat="0" applyFill="0" applyBorder="0" applyAlignment="0" applyProtection="0">
      <alignment vertical="top"/>
      <protection locked="0"/>
    </xf>
    <xf numFmtId="0" fontId="7" fillId="0" borderId="0"/>
    <xf numFmtId="0" fontId="7" fillId="0" borderId="0"/>
    <xf numFmtId="164" fontId="7" fillId="0" borderId="0" applyFont="0" applyFill="0" applyBorder="0" applyAlignment="0" applyProtection="0"/>
    <xf numFmtId="0" fontId="1" fillId="0" borderId="0"/>
    <xf numFmtId="43" fontId="7" fillId="0" borderId="0" applyFont="0" applyFill="0" applyBorder="0" applyAlignment="0" applyProtection="0"/>
  </cellStyleXfs>
  <cellXfs count="569">
    <xf numFmtId="0" fontId="0" fillId="0" borderId="0" xfId="0"/>
    <xf numFmtId="0" fontId="0" fillId="0" borderId="0" xfId="0" applyBorder="1"/>
    <xf numFmtId="0" fontId="0" fillId="0" borderId="1" xfId="0" applyBorder="1"/>
    <xf numFmtId="0" fontId="6" fillId="0" borderId="0" xfId="1" applyFill="1" applyBorder="1" applyAlignment="1" applyProtection="1"/>
    <xf numFmtId="0" fontId="8" fillId="0" borderId="0" xfId="2" applyFont="1" applyFill="1" applyBorder="1" applyAlignment="1" applyProtection="1"/>
    <xf numFmtId="0" fontId="10" fillId="0" borderId="0" xfId="2" applyFont="1" applyFill="1" applyBorder="1" applyAlignment="1" applyProtection="1"/>
    <xf numFmtId="0" fontId="15" fillId="2" borderId="3" xfId="3" applyFont="1" applyFill="1" applyBorder="1" applyAlignment="1" applyProtection="1">
      <alignment horizontal="left" vertical="center"/>
    </xf>
    <xf numFmtId="0" fontId="18" fillId="0" borderId="0" xfId="3" applyFont="1" applyBorder="1"/>
    <xf numFmtId="0" fontId="17" fillId="0" borderId="0" xfId="4" applyNumberFormat="1" applyFont="1" applyFill="1" applyBorder="1" applyAlignment="1" applyProtection="1">
      <alignment horizontal="left"/>
      <protection locked="0"/>
    </xf>
    <xf numFmtId="0" fontId="17" fillId="0" borderId="0" xfId="4" applyNumberFormat="1" applyFont="1" applyFill="1" applyBorder="1" applyAlignment="1" applyProtection="1">
      <alignment horizontal="center"/>
      <protection locked="0"/>
    </xf>
    <xf numFmtId="0" fontId="17" fillId="0" borderId="0" xfId="4" applyNumberFormat="1" applyFont="1" applyFill="1" applyBorder="1" applyAlignment="1" applyProtection="1">
      <alignment horizontal="center" vertical="top" wrapText="1"/>
      <protection locked="0"/>
    </xf>
    <xf numFmtId="2" fontId="17" fillId="0" borderId="0" xfId="4" applyNumberFormat="1" applyFont="1" applyFill="1" applyBorder="1" applyAlignment="1" applyProtection="1">
      <alignment horizontal="right" vertical="top" wrapText="1"/>
      <protection locked="0"/>
    </xf>
    <xf numFmtId="0" fontId="25" fillId="0" borderId="0" xfId="3" applyFont="1" applyBorder="1"/>
    <xf numFmtId="0" fontId="18" fillId="0" borderId="13" xfId="3" applyFont="1" applyBorder="1"/>
    <xf numFmtId="0" fontId="0" fillId="4" borderId="0" xfId="0" applyFill="1"/>
    <xf numFmtId="0" fontId="0" fillId="4" borderId="16" xfId="0" applyFill="1" applyBorder="1"/>
    <xf numFmtId="0" fontId="0" fillId="0" borderId="16" xfId="0" applyBorder="1"/>
    <xf numFmtId="0" fontId="22" fillId="0" borderId="7" xfId="4" applyNumberFormat="1" applyFont="1" applyFill="1" applyBorder="1" applyAlignment="1" applyProtection="1">
      <alignment vertical="top" wrapText="1"/>
      <protection locked="0"/>
    </xf>
    <xf numFmtId="0" fontId="17" fillId="0" borderId="0" xfId="4" applyNumberFormat="1" applyFont="1" applyFill="1" applyBorder="1" applyAlignment="1" applyProtection="1">
      <alignment vertical="top" wrapText="1"/>
      <protection locked="0"/>
    </xf>
    <xf numFmtId="0" fontId="18" fillId="0" borderId="0" xfId="3" applyFont="1" applyFill="1" applyBorder="1"/>
    <xf numFmtId="0" fontId="0" fillId="0" borderId="0" xfId="0" applyFont="1" applyFill="1" applyBorder="1"/>
    <xf numFmtId="0" fontId="0" fillId="0" borderId="8" xfId="0" applyFont="1" applyFill="1" applyBorder="1"/>
    <xf numFmtId="0" fontId="15" fillId="2" borderId="3" xfId="2" applyFont="1" applyFill="1" applyBorder="1" applyAlignment="1">
      <alignment vertical="center"/>
    </xf>
    <xf numFmtId="0" fontId="15" fillId="2" borderId="4" xfId="2" applyFont="1" applyFill="1" applyBorder="1" applyAlignment="1">
      <alignment vertical="center"/>
    </xf>
    <xf numFmtId="0" fontId="15" fillId="2" borderId="5" xfId="2" applyFont="1" applyFill="1" applyBorder="1" applyAlignment="1">
      <alignment vertical="center"/>
    </xf>
    <xf numFmtId="0" fontId="30" fillId="0" borderId="24" xfId="0" applyFont="1" applyBorder="1"/>
    <xf numFmtId="0" fontId="30" fillId="0" borderId="25" xfId="0" applyFont="1" applyBorder="1"/>
    <xf numFmtId="0" fontId="0" fillId="0" borderId="28" xfId="0" applyBorder="1"/>
    <xf numFmtId="0" fontId="0" fillId="0" borderId="31" xfId="0" applyBorder="1"/>
    <xf numFmtId="0" fontId="0" fillId="0" borderId="30" xfId="0" applyBorder="1"/>
    <xf numFmtId="0" fontId="25" fillId="0" borderId="9" xfId="3" applyFont="1" applyFill="1" applyBorder="1" applyProtection="1"/>
    <xf numFmtId="0" fontId="25" fillId="0" borderId="32" xfId="3" applyFont="1" applyFill="1" applyBorder="1" applyProtection="1"/>
    <xf numFmtId="0" fontId="18" fillId="0" borderId="22" xfId="3" applyFont="1" applyBorder="1"/>
    <xf numFmtId="0" fontId="18" fillId="0" borderId="2" xfId="3" applyFont="1" applyFill="1" applyBorder="1" applyProtection="1"/>
    <xf numFmtId="0" fontId="18" fillId="0" borderId="2" xfId="3" applyFont="1" applyFill="1" applyBorder="1" applyAlignment="1" applyProtection="1">
      <alignment vertical="top" wrapText="1"/>
    </xf>
    <xf numFmtId="0" fontId="30" fillId="0" borderId="2" xfId="0" applyFont="1" applyBorder="1"/>
    <xf numFmtId="0" fontId="30" fillId="0" borderId="6" xfId="0" applyFont="1" applyBorder="1"/>
    <xf numFmtId="0" fontId="0" fillId="0" borderId="27" xfId="0" applyBorder="1"/>
    <xf numFmtId="0" fontId="18" fillId="0" borderId="4" xfId="3" applyFont="1" applyBorder="1"/>
    <xf numFmtId="0" fontId="0" fillId="0" borderId="4" xfId="0" applyBorder="1"/>
    <xf numFmtId="0" fontId="5" fillId="0" borderId="4" xfId="0" applyFont="1" applyBorder="1"/>
    <xf numFmtId="0" fontId="25" fillId="0" borderId="9" xfId="3" applyFont="1" applyFill="1" applyBorder="1" applyAlignment="1" applyProtection="1">
      <alignment horizontal="left" vertical="center"/>
    </xf>
    <xf numFmtId="0" fontId="25" fillId="0" borderId="4" xfId="3" applyFont="1" applyBorder="1"/>
    <xf numFmtId="0" fontId="25" fillId="0" borderId="2" xfId="3" applyFont="1" applyBorder="1"/>
    <xf numFmtId="0" fontId="5" fillId="0" borderId="2" xfId="0" applyFont="1" applyBorder="1"/>
    <xf numFmtId="0" fontId="0" fillId="0" borderId="12" xfId="0" applyBorder="1"/>
    <xf numFmtId="0" fontId="0" fillId="0" borderId="13" xfId="0" applyBorder="1"/>
    <xf numFmtId="0" fontId="25" fillId="0" borderId="13" xfId="3" applyFont="1" applyBorder="1"/>
    <xf numFmtId="0" fontId="5" fillId="0" borderId="13" xfId="0" applyFont="1" applyBorder="1"/>
    <xf numFmtId="0" fontId="18" fillId="0" borderId="35" xfId="3" applyFont="1" applyBorder="1"/>
    <xf numFmtId="0" fontId="25" fillId="0" borderId="36" xfId="3" applyFont="1" applyBorder="1"/>
    <xf numFmtId="0" fontId="5" fillId="0" borderId="36" xfId="0" applyFont="1" applyBorder="1"/>
    <xf numFmtId="0" fontId="5" fillId="0" borderId="37" xfId="0" applyFont="1" applyBorder="1"/>
    <xf numFmtId="0" fontId="17" fillId="6" borderId="10" xfId="4" applyNumberFormat="1" applyFont="1" applyFill="1" applyBorder="1" applyAlignment="1" applyProtection="1">
      <alignment horizontal="center" vertical="top" wrapText="1"/>
      <protection locked="0"/>
    </xf>
    <xf numFmtId="0" fontId="0" fillId="0" borderId="2" xfId="0" applyBorder="1"/>
    <xf numFmtId="0" fontId="0" fillId="0" borderId="6" xfId="0" applyBorder="1" applyAlignment="1">
      <alignment horizontal="center"/>
    </xf>
    <xf numFmtId="0" fontId="30" fillId="0" borderId="22" xfId="0" applyFont="1" applyBorder="1"/>
    <xf numFmtId="0" fontId="30" fillId="0" borderId="7" xfId="0" applyFont="1" applyBorder="1"/>
    <xf numFmtId="0" fontId="30" fillId="0" borderId="0" xfId="0" applyFont="1" applyBorder="1"/>
    <xf numFmtId="0" fontId="30" fillId="0" borderId="0" xfId="0" applyFont="1" applyFill="1" applyBorder="1"/>
    <xf numFmtId="0" fontId="30" fillId="0" borderId="0" xfId="0" applyFont="1" applyFill="1" applyBorder="1" applyAlignment="1"/>
    <xf numFmtId="0" fontId="0" fillId="0" borderId="41" xfId="0" applyBorder="1"/>
    <xf numFmtId="0" fontId="0" fillId="0" borderId="42" xfId="0" applyBorder="1"/>
    <xf numFmtId="0" fontId="30" fillId="0" borderId="27" xfId="0" applyFont="1" applyBorder="1"/>
    <xf numFmtId="0" fontId="0" fillId="0" borderId="43" xfId="0" applyBorder="1"/>
    <xf numFmtId="0" fontId="32" fillId="0" borderId="29" xfId="0" applyFont="1" applyBorder="1" applyAlignment="1">
      <alignment horizontal="left" vertical="center"/>
    </xf>
    <xf numFmtId="0" fontId="30" fillId="0" borderId="44" xfId="0" applyFont="1" applyFill="1" applyBorder="1"/>
    <xf numFmtId="0" fontId="32" fillId="0" borderId="29" xfId="0" applyFont="1" applyFill="1" applyBorder="1" applyAlignment="1">
      <alignment horizontal="left" vertical="center"/>
    </xf>
    <xf numFmtId="0" fontId="0" fillId="0" borderId="30" xfId="0" applyFill="1" applyBorder="1"/>
    <xf numFmtId="0" fontId="32" fillId="0" borderId="34" xfId="0" applyFont="1" applyBorder="1" applyAlignment="1">
      <alignment vertical="center"/>
    </xf>
    <xf numFmtId="0" fontId="30" fillId="0" borderId="12" xfId="0" applyFont="1" applyBorder="1" applyAlignment="1">
      <alignment vertical="center"/>
    </xf>
    <xf numFmtId="0" fontId="30" fillId="0" borderId="13" xfId="0" applyFont="1" applyBorder="1" applyAlignment="1">
      <alignment vertical="center"/>
    </xf>
    <xf numFmtId="0" fontId="15" fillId="2" borderId="2" xfId="2" applyFont="1" applyFill="1" applyBorder="1" applyAlignment="1">
      <alignment vertical="center"/>
    </xf>
    <xf numFmtId="0" fontId="15" fillId="2" borderId="6" xfId="2" applyFont="1" applyFill="1" applyBorder="1" applyAlignment="1">
      <alignment vertical="center"/>
    </xf>
    <xf numFmtId="0" fontId="30" fillId="0" borderId="2" xfId="0" applyFont="1" applyBorder="1" applyAlignment="1"/>
    <xf numFmtId="0" fontId="35" fillId="0" borderId="3" xfId="0" applyFont="1" applyBorder="1"/>
    <xf numFmtId="0" fontId="35" fillId="0" borderId="4" xfId="0" applyFont="1" applyBorder="1"/>
    <xf numFmtId="0" fontId="35" fillId="0" borderId="5" xfId="0" applyFont="1" applyBorder="1" applyAlignment="1">
      <alignment horizontal="center"/>
    </xf>
    <xf numFmtId="0" fontId="30" fillId="0" borderId="47" xfId="0" applyFont="1" applyBorder="1"/>
    <xf numFmtId="0" fontId="0" fillId="0" borderId="40" xfId="0" applyBorder="1"/>
    <xf numFmtId="0" fontId="30" fillId="0" borderId="40" xfId="0" applyFont="1" applyBorder="1"/>
    <xf numFmtId="0" fontId="0" fillId="0" borderId="48" xfId="0" applyBorder="1"/>
    <xf numFmtId="0" fontId="30" fillId="0" borderId="18" xfId="0" applyFont="1" applyBorder="1"/>
    <xf numFmtId="0" fontId="32" fillId="0" borderId="29" xfId="0" applyFont="1" applyBorder="1"/>
    <xf numFmtId="0" fontId="30" fillId="0" borderId="44" xfId="0" applyFont="1" applyBorder="1"/>
    <xf numFmtId="0" fontId="30" fillId="0" borderId="39" xfId="0" applyFont="1" applyFill="1" applyBorder="1"/>
    <xf numFmtId="0" fontId="0" fillId="0" borderId="0" xfId="0" applyFill="1" applyBorder="1"/>
    <xf numFmtId="0" fontId="32" fillId="0" borderId="9" xfId="0" applyFont="1" applyBorder="1"/>
    <xf numFmtId="0" fontId="32" fillId="0" borderId="9" xfId="0" applyFont="1" applyFill="1" applyBorder="1"/>
    <xf numFmtId="0" fontId="30" fillId="0" borderId="49" xfId="0" applyFont="1" applyFill="1" applyBorder="1"/>
    <xf numFmtId="0" fontId="0" fillId="0" borderId="50" xfId="0" applyBorder="1"/>
    <xf numFmtId="0" fontId="0" fillId="0" borderId="45" xfId="0" applyBorder="1"/>
    <xf numFmtId="0" fontId="32" fillId="0" borderId="22" xfId="0" applyFont="1" applyBorder="1"/>
    <xf numFmtId="0" fontId="32" fillId="0" borderId="44" xfId="0" applyFont="1" applyBorder="1"/>
    <xf numFmtId="0" fontId="30" fillId="0" borderId="39" xfId="0" applyFont="1" applyBorder="1"/>
    <xf numFmtId="0" fontId="30" fillId="0" borderId="12" xfId="0" applyFont="1" applyBorder="1"/>
    <xf numFmtId="0" fontId="32" fillId="0" borderId="23" xfId="0" applyFont="1" applyBorder="1"/>
    <xf numFmtId="0" fontId="32" fillId="0" borderId="26" xfId="0" applyFont="1" applyBorder="1"/>
    <xf numFmtId="0" fontId="30" fillId="0" borderId="28" xfId="0" applyFont="1" applyBorder="1"/>
    <xf numFmtId="0" fontId="30" fillId="0" borderId="30" xfId="0" applyFont="1" applyBorder="1"/>
    <xf numFmtId="0" fontId="32" fillId="0" borderId="15" xfId="0" applyFont="1" applyBorder="1"/>
    <xf numFmtId="0" fontId="30" fillId="0" borderId="48" xfId="0" applyFont="1" applyBorder="1"/>
    <xf numFmtId="0" fontId="32" fillId="0" borderId="26" xfId="0" applyFont="1" applyFill="1" applyBorder="1"/>
    <xf numFmtId="0" fontId="18" fillId="0" borderId="18" xfId="3" applyFont="1" applyFill="1" applyBorder="1" applyProtection="1"/>
    <xf numFmtId="0" fontId="32" fillId="0" borderId="34" xfId="0" applyFont="1" applyFill="1" applyBorder="1"/>
    <xf numFmtId="0" fontId="30" fillId="0" borderId="13" xfId="0" applyFont="1" applyBorder="1"/>
    <xf numFmtId="0" fontId="0" fillId="0" borderId="13" xfId="0" applyFill="1" applyBorder="1"/>
    <xf numFmtId="0" fontId="32" fillId="0" borderId="34" xfId="0" applyFont="1" applyBorder="1"/>
    <xf numFmtId="0" fontId="0" fillId="0" borderId="2" xfId="0" applyFill="1" applyBorder="1"/>
    <xf numFmtId="0" fontId="30" fillId="0" borderId="7" xfId="0" applyFont="1" applyFill="1" applyBorder="1"/>
    <xf numFmtId="0" fontId="0" fillId="0" borderId="27" xfId="0" applyFill="1" applyBorder="1"/>
    <xf numFmtId="0" fontId="0" fillId="2" borderId="2" xfId="0" applyFill="1" applyBorder="1"/>
    <xf numFmtId="0" fontId="0" fillId="2" borderId="6" xfId="0" applyFill="1" applyBorder="1"/>
    <xf numFmtId="0" fontId="32" fillId="0" borderId="29" xfId="0" applyFont="1" applyFill="1" applyBorder="1"/>
    <xf numFmtId="0" fontId="30" fillId="0" borderId="30" xfId="0" applyFont="1" applyFill="1" applyBorder="1"/>
    <xf numFmtId="0" fontId="30" fillId="0" borderId="13" xfId="0" applyFont="1" applyFill="1" applyBorder="1"/>
    <xf numFmtId="0" fontId="0" fillId="0" borderId="6" xfId="0" applyFill="1" applyBorder="1"/>
    <xf numFmtId="0" fontId="32" fillId="0" borderId="22" xfId="0" applyFont="1" applyFill="1" applyBorder="1"/>
    <xf numFmtId="0" fontId="0" fillId="0" borderId="2" xfId="0" applyFont="1" applyFill="1" applyBorder="1"/>
    <xf numFmtId="0" fontId="36" fillId="0" borderId="0" xfId="0" applyFont="1" applyBorder="1" applyAlignment="1">
      <alignment vertical="center"/>
    </xf>
    <xf numFmtId="0" fontId="37" fillId="0" borderId="0" xfId="0" applyFont="1" applyBorder="1"/>
    <xf numFmtId="0" fontId="38" fillId="0" borderId="0" xfId="0" applyFont="1" applyBorder="1" applyAlignment="1">
      <alignment vertical="center"/>
    </xf>
    <xf numFmtId="0" fontId="0" fillId="0" borderId="6" xfId="0" applyFont="1" applyFill="1" applyBorder="1"/>
    <xf numFmtId="0" fontId="0" fillId="0" borderId="14" xfId="0" applyBorder="1"/>
    <xf numFmtId="0" fontId="0" fillId="0" borderId="52" xfId="0" applyBorder="1"/>
    <xf numFmtId="0" fontId="0" fillId="0" borderId="53" xfId="0" applyBorder="1"/>
    <xf numFmtId="0" fontId="0" fillId="0" borderId="54" xfId="0" applyBorder="1"/>
    <xf numFmtId="0" fontId="5" fillId="0" borderId="0" xfId="0" applyFont="1" applyBorder="1"/>
    <xf numFmtId="0" fontId="30" fillId="0" borderId="12" xfId="0" applyFont="1" applyFill="1" applyBorder="1"/>
    <xf numFmtId="0" fontId="32" fillId="0" borderId="51" xfId="0" applyFont="1" applyBorder="1"/>
    <xf numFmtId="0" fontId="30" fillId="0" borderId="51" xfId="0" applyFont="1" applyBorder="1"/>
    <xf numFmtId="0" fontId="0" fillId="0" borderId="55" xfId="0" applyBorder="1"/>
    <xf numFmtId="0" fontId="30" fillId="0" borderId="55" xfId="0" applyFont="1" applyBorder="1"/>
    <xf numFmtId="0" fontId="30" fillId="0" borderId="56" xfId="0" applyFont="1" applyBorder="1"/>
    <xf numFmtId="0" fontId="32" fillId="0" borderId="0" xfId="0" applyFont="1" applyBorder="1" applyAlignment="1">
      <alignment horizontal="left" vertical="center"/>
    </xf>
    <xf numFmtId="0" fontId="32" fillId="0" borderId="0" xfId="0" applyFont="1" applyFill="1" applyBorder="1" applyAlignment="1">
      <alignment horizontal="center"/>
    </xf>
    <xf numFmtId="0" fontId="32" fillId="0" borderId="2" xfId="0" applyFont="1" applyFill="1" applyBorder="1"/>
    <xf numFmtId="0" fontId="40" fillId="0" borderId="2" xfId="0" applyFont="1" applyBorder="1"/>
    <xf numFmtId="0" fontId="32" fillId="0" borderId="32" xfId="0" applyFont="1" applyBorder="1"/>
    <xf numFmtId="0" fontId="40" fillId="0" borderId="0" xfId="0" applyFont="1" applyBorder="1"/>
    <xf numFmtId="0" fontId="0" fillId="0" borderId="56" xfId="0" applyBorder="1"/>
    <xf numFmtId="0" fontId="25" fillId="0" borderId="9" xfId="2" applyFont="1" applyFill="1" applyBorder="1" applyAlignment="1" applyProtection="1">
      <alignment wrapText="1"/>
    </xf>
    <xf numFmtId="0" fontId="15" fillId="0" borderId="0" xfId="3" applyFont="1" applyFill="1" applyBorder="1" applyAlignment="1" applyProtection="1">
      <alignment vertical="center"/>
    </xf>
    <xf numFmtId="0" fontId="41" fillId="0" borderId="0" xfId="3" applyFont="1" applyFill="1" applyBorder="1" applyAlignment="1" applyProtection="1">
      <alignment vertical="center"/>
    </xf>
    <xf numFmtId="2" fontId="17" fillId="0" borderId="0" xfId="3" applyNumberFormat="1" applyFont="1" applyFill="1" applyBorder="1" applyAlignment="1" applyProtection="1">
      <alignment vertical="center"/>
    </xf>
    <xf numFmtId="0" fontId="17" fillId="0" borderId="0" xfId="3" applyFont="1" applyFill="1" applyBorder="1" applyAlignment="1" applyProtection="1">
      <alignment vertical="center"/>
    </xf>
    <xf numFmtId="0" fontId="0" fillId="4" borderId="0" xfId="0" applyFill="1" applyBorder="1"/>
    <xf numFmtId="0" fontId="0" fillId="0" borderId="62" xfId="0" applyBorder="1"/>
    <xf numFmtId="0" fontId="11" fillId="0" borderId="0" xfId="0" applyFont="1" applyBorder="1"/>
    <xf numFmtId="0" fontId="12" fillId="0" borderId="0" xfId="0" applyFont="1" applyBorder="1"/>
    <xf numFmtId="0" fontId="14" fillId="0" borderId="0" xfId="0" applyFont="1" applyBorder="1"/>
    <xf numFmtId="0" fontId="9" fillId="0" borderId="0" xfId="0" applyFont="1" applyBorder="1" applyAlignment="1">
      <alignment horizontal="center" vertical="center"/>
    </xf>
    <xf numFmtId="0" fontId="0" fillId="4" borderId="0" xfId="0" applyFill="1" applyProtection="1"/>
    <xf numFmtId="0" fontId="42" fillId="5" borderId="57" xfId="0" applyFont="1" applyFill="1" applyBorder="1" applyProtection="1"/>
    <xf numFmtId="0" fontId="42" fillId="5" borderId="58" xfId="0" applyFont="1" applyFill="1" applyBorder="1" applyProtection="1"/>
    <xf numFmtId="0" fontId="42" fillId="5" borderId="59" xfId="0" applyFont="1" applyFill="1" applyBorder="1" applyProtection="1"/>
    <xf numFmtId="0" fontId="0" fillId="0" borderId="0" xfId="0" applyBorder="1" applyProtection="1"/>
    <xf numFmtId="0" fontId="41" fillId="0" borderId="0" xfId="2" applyFont="1" applyFill="1" applyBorder="1" applyAlignment="1" applyProtection="1">
      <alignment vertical="center"/>
    </xf>
    <xf numFmtId="2" fontId="3" fillId="0" borderId="0" xfId="0" applyNumberFormat="1" applyFont="1" applyFill="1" applyBorder="1" applyProtection="1"/>
    <xf numFmtId="0" fontId="3" fillId="0" borderId="0" xfId="0" applyFont="1" applyFill="1" applyBorder="1" applyProtection="1"/>
    <xf numFmtId="0" fontId="0" fillId="0" borderId="0" xfId="0" applyFill="1" applyBorder="1" applyProtection="1"/>
    <xf numFmtId="0" fontId="44" fillId="11" borderId="0" xfId="0" applyFont="1" applyFill="1" applyBorder="1" applyAlignment="1" applyProtection="1">
      <alignment horizontal="left"/>
    </xf>
    <xf numFmtId="0" fontId="0" fillId="8" borderId="0" xfId="0" applyFill="1" applyBorder="1" applyProtection="1"/>
    <xf numFmtId="0" fontId="0" fillId="9" borderId="0" xfId="0" applyFill="1" applyBorder="1" applyProtection="1"/>
    <xf numFmtId="0" fontId="0" fillId="5" borderId="0" xfId="0" applyFill="1" applyBorder="1" applyProtection="1"/>
    <xf numFmtId="0" fontId="0" fillId="10" borderId="0" xfId="0" applyFill="1" applyBorder="1" applyProtection="1"/>
    <xf numFmtId="0" fontId="15" fillId="3" borderId="57" xfId="2" applyFont="1" applyFill="1" applyBorder="1" applyAlignment="1" applyProtection="1">
      <alignment vertical="center"/>
    </xf>
    <xf numFmtId="2" fontId="3" fillId="3" borderId="58" xfId="0" applyNumberFormat="1" applyFont="1" applyFill="1" applyBorder="1" applyProtection="1"/>
    <xf numFmtId="0" fontId="3" fillId="3" borderId="58" xfId="0" applyFont="1" applyFill="1" applyBorder="1" applyProtection="1"/>
    <xf numFmtId="2" fontId="3" fillId="3" borderId="59" xfId="0" applyNumberFormat="1" applyFont="1" applyFill="1" applyBorder="1" applyProtection="1"/>
    <xf numFmtId="0" fontId="2" fillId="0" borderId="0" xfId="0" applyFont="1" applyFill="1" applyBorder="1" applyProtection="1"/>
    <xf numFmtId="165" fontId="43" fillId="0" borderId="60" xfId="0" applyNumberFormat="1" applyFont="1" applyBorder="1" applyProtection="1"/>
    <xf numFmtId="2" fontId="43" fillId="0" borderId="61" xfId="0" applyNumberFormat="1" applyFont="1" applyBorder="1" applyProtection="1"/>
    <xf numFmtId="0" fontId="15" fillId="2" borderId="3" xfId="3" applyFont="1" applyFill="1" applyBorder="1" applyAlignment="1" applyProtection="1">
      <alignment horizontal="left" vertical="center"/>
      <protection locked="0"/>
    </xf>
    <xf numFmtId="0" fontId="16" fillId="0" borderId="2" xfId="3" applyFont="1" applyFill="1" applyBorder="1" applyProtection="1">
      <protection locked="0"/>
    </xf>
    <xf numFmtId="0" fontId="0" fillId="0" borderId="2" xfId="0" applyFont="1" applyBorder="1" applyProtection="1">
      <protection locked="0"/>
    </xf>
    <xf numFmtId="0" fontId="0" fillId="0" borderId="6" xfId="0" applyFont="1" applyBorder="1" applyProtection="1">
      <protection locked="0"/>
    </xf>
    <xf numFmtId="0" fontId="0" fillId="4" borderId="0" xfId="0" applyFill="1" applyProtection="1">
      <protection locked="0"/>
    </xf>
    <xf numFmtId="0" fontId="0" fillId="0" borderId="7" xfId="0" applyFont="1" applyBorder="1" applyProtection="1">
      <protection locked="0"/>
    </xf>
    <xf numFmtId="0" fontId="0" fillId="0" borderId="0" xfId="0" applyFont="1" applyBorder="1" applyProtection="1">
      <protection locked="0"/>
    </xf>
    <xf numFmtId="0" fontId="0" fillId="0" borderId="8" xfId="0" applyFont="1" applyBorder="1" applyProtection="1">
      <protection locked="0"/>
    </xf>
    <xf numFmtId="0" fontId="17" fillId="0" borderId="0" xfId="2" applyFont="1" applyFill="1" applyBorder="1" applyAlignment="1" applyProtection="1">
      <protection locked="0"/>
    </xf>
    <xf numFmtId="0" fontId="18" fillId="0" borderId="0" xfId="2" applyFont="1" applyBorder="1" applyProtection="1">
      <protection locked="0"/>
    </xf>
    <xf numFmtId="0" fontId="17" fillId="0" borderId="0" xfId="2" applyFont="1" applyFill="1" applyBorder="1" applyAlignment="1" applyProtection="1">
      <alignment horizontal="left"/>
      <protection locked="0"/>
    </xf>
    <xf numFmtId="0" fontId="17" fillId="0" borderId="0" xfId="2" applyFont="1" applyFill="1" applyBorder="1" applyAlignment="1" applyProtection="1">
      <alignment vertical="top" wrapText="1"/>
      <protection locked="0"/>
    </xf>
    <xf numFmtId="0" fontId="0" fillId="3" borderId="0" xfId="0" applyFont="1" applyFill="1" applyBorder="1" applyProtection="1">
      <protection locked="0"/>
    </xf>
    <xf numFmtId="0" fontId="17" fillId="3" borderId="0" xfId="2" applyFont="1" applyFill="1" applyBorder="1" applyAlignment="1" applyProtection="1">
      <alignment horizontal="center"/>
      <protection locked="0"/>
    </xf>
    <xf numFmtId="0" fontId="17" fillId="0" borderId="2" xfId="3" applyFont="1" applyFill="1" applyBorder="1" applyAlignment="1" applyProtection="1">
      <alignment horizontal="center"/>
      <protection locked="0"/>
    </xf>
    <xf numFmtId="0" fontId="18" fillId="0" borderId="2" xfId="3" applyFont="1" applyBorder="1" applyProtection="1">
      <protection locked="0"/>
    </xf>
    <xf numFmtId="0" fontId="20" fillId="0" borderId="7" xfId="3" applyFont="1" applyFill="1" applyBorder="1" applyAlignment="1" applyProtection="1">
      <alignment horizontal="left"/>
      <protection locked="0"/>
    </xf>
    <xf numFmtId="0" fontId="16" fillId="0" borderId="0" xfId="3" applyFont="1" applyFill="1" applyBorder="1" applyProtection="1">
      <protection locked="0"/>
    </xf>
    <xf numFmtId="0" fontId="17" fillId="0" borderId="0" xfId="2" applyFont="1" applyFill="1" applyBorder="1" applyAlignment="1" applyProtection="1">
      <alignment horizontal="center"/>
      <protection locked="0"/>
    </xf>
    <xf numFmtId="0" fontId="18" fillId="0" borderId="0" xfId="3" applyFont="1" applyBorder="1" applyProtection="1">
      <protection locked="0"/>
    </xf>
    <xf numFmtId="0" fontId="21" fillId="0" borderId="7" xfId="3" applyFont="1" applyFill="1" applyBorder="1" applyAlignment="1" applyProtection="1">
      <alignment horizontal="left"/>
      <protection locked="0"/>
    </xf>
    <xf numFmtId="0" fontId="17" fillId="0" borderId="0" xfId="3" applyFont="1" applyFill="1" applyBorder="1" applyProtection="1">
      <protection locked="0"/>
    </xf>
    <xf numFmtId="0" fontId="21" fillId="0" borderId="0" xfId="3" applyFont="1" applyFill="1" applyBorder="1" applyAlignment="1" applyProtection="1">
      <alignment vertical="top" wrapText="1"/>
      <protection locked="0"/>
    </xf>
    <xf numFmtId="0" fontId="17" fillId="0" borderId="0" xfId="3" applyFont="1" applyFill="1" applyBorder="1" applyAlignment="1" applyProtection="1">
      <alignment vertical="top"/>
      <protection locked="0"/>
    </xf>
    <xf numFmtId="0" fontId="17" fillId="0" borderId="0" xfId="3" applyFont="1" applyFill="1" applyBorder="1" applyAlignment="1" applyProtection="1">
      <alignment vertical="top" wrapText="1"/>
      <protection locked="0"/>
    </xf>
    <xf numFmtId="0" fontId="17" fillId="0" borderId="0" xfId="3" applyFont="1" applyFill="1" applyBorder="1" applyAlignment="1" applyProtection="1">
      <alignment horizontal="right" vertical="top" wrapText="1"/>
      <protection locked="0"/>
    </xf>
    <xf numFmtId="0" fontId="21" fillId="0" borderId="12" xfId="3" applyFont="1" applyFill="1" applyBorder="1" applyAlignment="1" applyProtection="1">
      <alignment horizontal="left" vertical="center"/>
      <protection locked="0"/>
    </xf>
    <xf numFmtId="0" fontId="0" fillId="0" borderId="13" xfId="0" applyFont="1" applyBorder="1" applyProtection="1">
      <protection locked="0"/>
    </xf>
    <xf numFmtId="0" fontId="17" fillId="0" borderId="13" xfId="3" applyFont="1" applyFill="1" applyBorder="1" applyAlignment="1" applyProtection="1">
      <alignment vertical="center" wrapText="1"/>
      <protection locked="0"/>
    </xf>
    <xf numFmtId="0" fontId="17" fillId="0" borderId="13" xfId="3" applyFont="1" applyFill="1" applyBorder="1" applyAlignment="1" applyProtection="1">
      <alignment vertical="top" wrapText="1"/>
      <protection locked="0"/>
    </xf>
    <xf numFmtId="164" fontId="17" fillId="0" borderId="13" xfId="4" applyFont="1" applyFill="1" applyBorder="1" applyAlignment="1" applyProtection="1">
      <alignment vertical="top" wrapText="1"/>
      <protection locked="0"/>
    </xf>
    <xf numFmtId="0" fontId="0" fillId="0" borderId="14" xfId="0" applyFont="1" applyBorder="1" applyProtection="1">
      <protection locked="0"/>
    </xf>
    <xf numFmtId="0" fontId="21" fillId="3" borderId="0" xfId="3" applyFont="1" applyFill="1" applyBorder="1" applyAlignment="1" applyProtection="1">
      <alignment horizontal="left" vertical="center"/>
      <protection locked="0"/>
    </xf>
    <xf numFmtId="0" fontId="17" fillId="3" borderId="0" xfId="3" applyFont="1" applyFill="1" applyBorder="1" applyAlignment="1" applyProtection="1">
      <alignment horizontal="left" vertical="center"/>
      <protection locked="0"/>
    </xf>
    <xf numFmtId="0" fontId="17" fillId="3" borderId="0" xfId="3" applyFont="1" applyFill="1" applyBorder="1" applyAlignment="1" applyProtection="1">
      <alignment vertical="center" wrapText="1"/>
      <protection locked="0"/>
    </xf>
    <xf numFmtId="0" fontId="17" fillId="3" borderId="0" xfId="3" applyFont="1" applyFill="1" applyBorder="1" applyAlignment="1" applyProtection="1">
      <alignment vertical="top" wrapText="1"/>
      <protection locked="0"/>
    </xf>
    <xf numFmtId="164" fontId="17" fillId="3" borderId="0" xfId="4" applyFont="1" applyFill="1" applyBorder="1" applyAlignment="1" applyProtection="1">
      <alignment vertical="top" wrapText="1"/>
      <protection locked="0"/>
    </xf>
    <xf numFmtId="0" fontId="17" fillId="0" borderId="2" xfId="3" applyFont="1" applyFill="1" applyBorder="1" applyAlignment="1" applyProtection="1">
      <alignment vertical="center" wrapText="1"/>
      <protection locked="0"/>
    </xf>
    <xf numFmtId="0" fontId="17" fillId="0" borderId="2" xfId="3" applyFont="1" applyFill="1" applyBorder="1" applyAlignment="1" applyProtection="1">
      <alignment vertical="top" wrapText="1"/>
      <protection locked="0"/>
    </xf>
    <xf numFmtId="164" fontId="17" fillId="0" borderId="2" xfId="4" applyFont="1" applyFill="1" applyBorder="1" applyAlignment="1" applyProtection="1">
      <alignment vertical="top" wrapText="1"/>
      <protection locked="0"/>
    </xf>
    <xf numFmtId="0" fontId="21" fillId="0" borderId="7" xfId="3" applyFont="1" applyFill="1" applyBorder="1" applyAlignment="1" applyProtection="1">
      <alignment horizontal="left" vertical="top"/>
      <protection locked="0"/>
    </xf>
    <xf numFmtId="0" fontId="17" fillId="0" borderId="9" xfId="3" applyFont="1" applyFill="1" applyBorder="1" applyProtection="1">
      <protection locked="0"/>
    </xf>
    <xf numFmtId="0" fontId="18" fillId="0" borderId="0" xfId="3" applyFont="1" applyBorder="1" applyAlignment="1" applyProtection="1">
      <alignment horizontal="center"/>
      <protection locked="0"/>
    </xf>
    <xf numFmtId="0" fontId="17" fillId="0" borderId="0" xfId="3" applyFont="1" applyFill="1" applyBorder="1" applyAlignment="1" applyProtection="1">
      <protection locked="0"/>
    </xf>
    <xf numFmtId="0" fontId="0" fillId="0" borderId="12" xfId="0" applyFont="1" applyBorder="1" applyProtection="1">
      <protection locked="0"/>
    </xf>
    <xf numFmtId="0" fontId="17" fillId="3" borderId="4" xfId="3" applyFont="1" applyFill="1" applyBorder="1" applyAlignment="1" applyProtection="1">
      <alignment horizontal="center"/>
      <protection locked="0"/>
    </xf>
    <xf numFmtId="0" fontId="0" fillId="3" borderId="4" xfId="0" applyFont="1" applyFill="1" applyBorder="1" applyProtection="1">
      <protection locked="0"/>
    </xf>
    <xf numFmtId="0" fontId="0" fillId="0" borderId="15" xfId="0" applyFont="1" applyBorder="1" applyProtection="1">
      <protection locked="0"/>
    </xf>
    <xf numFmtId="0" fontId="15" fillId="0" borderId="7" xfId="3" applyFont="1" applyFill="1" applyBorder="1" applyAlignment="1" applyProtection="1">
      <alignment horizontal="left" vertical="center"/>
      <protection locked="0"/>
    </xf>
    <xf numFmtId="0" fontId="15" fillId="0" borderId="0" xfId="3" applyFont="1" applyFill="1" applyBorder="1" applyAlignment="1" applyProtection="1">
      <alignment horizontal="left" vertical="center"/>
      <protection locked="0"/>
    </xf>
    <xf numFmtId="0" fontId="17" fillId="0" borderId="0" xfId="3" applyFont="1" applyFill="1" applyBorder="1" applyAlignment="1" applyProtection="1">
      <alignment horizontal="right"/>
      <protection locked="0"/>
    </xf>
    <xf numFmtId="0" fontId="21" fillId="0" borderId="7" xfId="3" applyFont="1" applyFill="1" applyBorder="1" applyAlignment="1" applyProtection="1">
      <alignment horizontal="left" vertical="center"/>
      <protection locked="0"/>
    </xf>
    <xf numFmtId="0" fontId="19" fillId="0" borderId="0" xfId="3" applyFont="1" applyFill="1" applyBorder="1" applyAlignment="1" applyProtection="1">
      <alignment vertical="top"/>
      <protection locked="0"/>
    </xf>
    <xf numFmtId="0" fontId="23" fillId="0" borderId="0" xfId="3" applyFont="1" applyFill="1" applyBorder="1" applyAlignment="1" applyProtection="1">
      <alignment vertical="top"/>
      <protection locked="0"/>
    </xf>
    <xf numFmtId="0" fontId="24" fillId="0" borderId="0" xfId="3" applyFont="1" applyFill="1" applyBorder="1" applyAlignment="1" applyProtection="1">
      <alignment vertical="top" wrapText="1"/>
      <protection locked="0"/>
    </xf>
    <xf numFmtId="4" fontId="17" fillId="0" borderId="0" xfId="3" applyNumberFormat="1" applyFont="1" applyFill="1" applyBorder="1" applyAlignment="1" applyProtection="1">
      <alignment horizontal="center"/>
      <protection locked="0"/>
    </xf>
    <xf numFmtId="0" fontId="22" fillId="0" borderId="0" xfId="3" applyFont="1" applyFill="1" applyBorder="1" applyAlignment="1" applyProtection="1">
      <alignment horizontal="left" vertical="top" wrapText="1"/>
      <protection locked="0"/>
    </xf>
    <xf numFmtId="0" fontId="4" fillId="0" borderId="0" xfId="3" applyFont="1" applyFill="1" applyBorder="1" applyAlignment="1" applyProtection="1">
      <alignment horizontal="left" vertical="top" wrapText="1"/>
      <protection locked="0"/>
    </xf>
    <xf numFmtId="0" fontId="18" fillId="0" borderId="8" xfId="3" applyFont="1" applyBorder="1" applyProtection="1">
      <protection locked="0"/>
    </xf>
    <xf numFmtId="0" fontId="25" fillId="0" borderId="0" xfId="3" applyFont="1" applyBorder="1" applyProtection="1">
      <protection locked="0"/>
    </xf>
    <xf numFmtId="0" fontId="22" fillId="0" borderId="0" xfId="3" applyFont="1" applyFill="1" applyBorder="1" applyAlignment="1" applyProtection="1">
      <alignment vertical="top"/>
      <protection locked="0"/>
    </xf>
    <xf numFmtId="0" fontId="17" fillId="0" borderId="5" xfId="3" applyFont="1" applyFill="1" applyBorder="1" applyAlignment="1" applyProtection="1">
      <alignment vertical="top"/>
      <protection locked="0"/>
    </xf>
    <xf numFmtId="0" fontId="21" fillId="0" borderId="4" xfId="3" applyFont="1" applyFill="1" applyBorder="1" applyAlignment="1" applyProtection="1">
      <alignment vertical="top" wrapText="1"/>
      <protection locked="0"/>
    </xf>
    <xf numFmtId="0" fontId="0" fillId="0" borderId="4" xfId="0" applyFont="1" applyBorder="1" applyProtection="1">
      <protection locked="0"/>
    </xf>
    <xf numFmtId="0" fontId="17" fillId="0" borderId="4" xfId="3" applyFont="1" applyFill="1" applyBorder="1" applyAlignment="1" applyProtection="1">
      <alignment vertical="top"/>
      <protection locked="0"/>
    </xf>
    <xf numFmtId="0" fontId="21" fillId="0" borderId="12" xfId="3" applyFont="1" applyFill="1" applyBorder="1" applyAlignment="1" applyProtection="1">
      <alignment horizontal="left"/>
      <protection locked="0"/>
    </xf>
    <xf numFmtId="0" fontId="17" fillId="0" borderId="13" xfId="3" applyFont="1" applyFill="1" applyBorder="1" applyAlignment="1" applyProtection="1">
      <alignment vertical="top"/>
      <protection locked="0"/>
    </xf>
    <xf numFmtId="0" fontId="18" fillId="0" borderId="13" xfId="3" applyFont="1" applyBorder="1" applyProtection="1">
      <protection locked="0"/>
    </xf>
    <xf numFmtId="0" fontId="21" fillId="0" borderId="13" xfId="3" applyFont="1" applyFill="1" applyBorder="1" applyAlignment="1" applyProtection="1">
      <alignment horizontal="left" vertical="top" wrapText="1"/>
      <protection locked="0"/>
    </xf>
    <xf numFmtId="0" fontId="21" fillId="0" borderId="13" xfId="3" applyFont="1" applyFill="1" applyBorder="1" applyAlignment="1" applyProtection="1">
      <alignment vertical="top" wrapText="1"/>
      <protection locked="0"/>
    </xf>
    <xf numFmtId="0" fontId="18" fillId="0" borderId="13" xfId="3" applyFont="1" applyFill="1" applyBorder="1" applyProtection="1">
      <protection locked="0"/>
    </xf>
    <xf numFmtId="0" fontId="0" fillId="0" borderId="13" xfId="0" applyFont="1" applyFill="1" applyBorder="1" applyProtection="1">
      <protection locked="0"/>
    </xf>
    <xf numFmtId="0" fontId="17" fillId="0" borderId="2" xfId="2" applyFont="1" applyFill="1" applyBorder="1" applyAlignment="1" applyProtection="1">
      <alignment horizontal="center"/>
      <protection locked="0"/>
    </xf>
    <xf numFmtId="0" fontId="24" fillId="0" borderId="0" xfId="2" applyFont="1" applyFill="1" applyBorder="1" applyAlignment="1" applyProtection="1">
      <alignment vertical="top" wrapText="1"/>
      <protection locked="0"/>
    </xf>
    <xf numFmtId="0" fontId="17" fillId="0" borderId="0" xfId="2" applyFont="1" applyFill="1" applyBorder="1" applyProtection="1">
      <protection locked="0"/>
    </xf>
    <xf numFmtId="0" fontId="17" fillId="0" borderId="0" xfId="2" applyFont="1" applyFill="1" applyBorder="1" applyAlignment="1" applyProtection="1">
      <alignment horizontal="left" vertical="top"/>
      <protection locked="0"/>
    </xf>
    <xf numFmtId="0" fontId="17" fillId="0" borderId="0" xfId="2" applyFont="1" applyFill="1" applyBorder="1" applyAlignment="1" applyProtection="1">
      <alignment vertical="top"/>
      <protection locked="0"/>
    </xf>
    <xf numFmtId="0" fontId="17" fillId="0" borderId="0" xfId="2" applyNumberFormat="1" applyFont="1" applyFill="1" applyBorder="1" applyAlignment="1" applyProtection="1">
      <alignment horizontal="left"/>
      <protection locked="0"/>
    </xf>
    <xf numFmtId="0" fontId="17" fillId="0" borderId="0" xfId="2" applyNumberFormat="1" applyFont="1" applyFill="1" applyBorder="1" applyProtection="1">
      <protection locked="0"/>
    </xf>
    <xf numFmtId="0" fontId="0" fillId="0" borderId="18" xfId="0" applyFont="1" applyBorder="1" applyProtection="1">
      <protection locked="0"/>
    </xf>
    <xf numFmtId="0" fontId="17" fillId="0" borderId="0" xfId="2" applyFont="1" applyFill="1" applyBorder="1" applyAlignment="1" applyProtection="1">
      <alignment vertical="center"/>
      <protection locked="0"/>
    </xf>
    <xf numFmtId="0" fontId="17" fillId="0" borderId="8" xfId="2" applyFont="1" applyFill="1" applyBorder="1" applyAlignment="1" applyProtection="1">
      <alignment horizontal="center" wrapText="1"/>
      <protection locked="0"/>
    </xf>
    <xf numFmtId="0" fontId="16" fillId="0" borderId="0" xfId="3" applyFont="1" applyFill="1" applyBorder="1" applyAlignment="1" applyProtection="1">
      <alignment vertical="top" wrapText="1"/>
      <protection locked="0"/>
    </xf>
    <xf numFmtId="49" fontId="17" fillId="0" borderId="0" xfId="3" quotePrefix="1" applyNumberFormat="1" applyFont="1" applyFill="1" applyBorder="1" applyAlignment="1" applyProtection="1">
      <alignment horizontal="center"/>
      <protection locked="0"/>
    </xf>
    <xf numFmtId="0" fontId="17" fillId="0" borderId="0" xfId="3" applyNumberFormat="1" applyFont="1" applyFill="1" applyBorder="1" applyAlignment="1" applyProtection="1">
      <alignment horizontal="left" vertical="top"/>
      <protection locked="0"/>
    </xf>
    <xf numFmtId="0" fontId="17" fillId="0" borderId="0" xfId="3" applyNumberFormat="1" applyFont="1" applyFill="1" applyBorder="1" applyAlignment="1" applyProtection="1">
      <alignment horizontal="left"/>
      <protection locked="0"/>
    </xf>
    <xf numFmtId="0" fontId="18" fillId="0" borderId="0" xfId="3" applyFont="1" applyBorder="1" applyAlignment="1" applyProtection="1">
      <protection locked="0"/>
    </xf>
    <xf numFmtId="0" fontId="17" fillId="0" borderId="0" xfId="3" applyFont="1" applyFill="1" applyBorder="1" applyAlignment="1" applyProtection="1">
      <alignment wrapText="1"/>
      <protection locked="0"/>
    </xf>
    <xf numFmtId="0" fontId="17" fillId="0" borderId="0" xfId="3" applyFont="1" applyFill="1" applyBorder="1" applyAlignment="1" applyProtection="1">
      <alignment horizontal="right" wrapText="1"/>
      <protection locked="0"/>
    </xf>
    <xf numFmtId="0" fontId="21" fillId="0" borderId="0" xfId="3" applyFont="1" applyFill="1" applyBorder="1" applyAlignment="1" applyProtection="1">
      <alignment wrapText="1"/>
      <protection locked="0"/>
    </xf>
    <xf numFmtId="0" fontId="0" fillId="0" borderId="0" xfId="0" applyFont="1" applyBorder="1" applyAlignment="1" applyProtection="1">
      <protection locked="0"/>
    </xf>
    <xf numFmtId="0" fontId="0" fillId="0" borderId="8" xfId="0" applyFont="1" applyBorder="1" applyAlignment="1" applyProtection="1">
      <protection locked="0"/>
    </xf>
    <xf numFmtId="0" fontId="17" fillId="0" borderId="0" xfId="3" applyFont="1" applyFill="1" applyBorder="1" applyAlignment="1" applyProtection="1">
      <alignment horizontal="left" vertical="top"/>
      <protection locked="0"/>
    </xf>
    <xf numFmtId="0" fontId="22" fillId="0" borderId="0" xfId="3" applyFont="1" applyFill="1" applyBorder="1" applyProtection="1">
      <protection locked="0"/>
    </xf>
    <xf numFmtId="0" fontId="28" fillId="0" borderId="0" xfId="3" applyFont="1" applyFill="1" applyBorder="1" applyAlignment="1" applyProtection="1">
      <alignment vertical="top"/>
      <protection locked="0"/>
    </xf>
    <xf numFmtId="0" fontId="18" fillId="0" borderId="0" xfId="3" applyFont="1" applyFill="1" applyBorder="1" applyProtection="1">
      <protection locked="0"/>
    </xf>
    <xf numFmtId="0" fontId="0" fillId="0" borderId="0" xfId="0" applyFont="1" applyFill="1" applyBorder="1" applyProtection="1">
      <protection locked="0"/>
    </xf>
    <xf numFmtId="0" fontId="0" fillId="0" borderId="8" xfId="0" applyFont="1" applyFill="1" applyBorder="1" applyProtection="1">
      <protection locked="0"/>
    </xf>
    <xf numFmtId="0" fontId="19" fillId="0" borderId="13" xfId="3" applyFont="1" applyFill="1" applyBorder="1" applyAlignment="1" applyProtection="1">
      <alignment vertical="top"/>
      <protection locked="0"/>
    </xf>
    <xf numFmtId="0" fontId="28" fillId="0" borderId="13" xfId="3" applyFont="1" applyFill="1" applyBorder="1" applyAlignment="1" applyProtection="1">
      <alignment vertical="top"/>
      <protection locked="0"/>
    </xf>
    <xf numFmtId="0" fontId="15" fillId="2" borderId="22" xfId="3" applyFont="1" applyFill="1" applyBorder="1" applyAlignment="1" applyProtection="1">
      <alignment horizontal="left" vertical="center"/>
      <protection locked="0"/>
    </xf>
    <xf numFmtId="0" fontId="0" fillId="0" borderId="3" xfId="0" applyFont="1" applyBorder="1" applyAlignment="1" applyProtection="1">
      <protection locked="0"/>
    </xf>
    <xf numFmtId="0" fontId="0" fillId="0" borderId="4" xfId="0" applyFont="1" applyBorder="1" applyAlignment="1" applyProtection="1">
      <protection locked="0"/>
    </xf>
    <xf numFmtId="0" fontId="30" fillId="0" borderId="4" xfId="0" applyFont="1" applyBorder="1" applyAlignment="1" applyProtection="1">
      <protection locked="0"/>
    </xf>
    <xf numFmtId="0" fontId="30" fillId="0" borderId="0" xfId="0" applyFont="1" applyBorder="1" applyAlignment="1" applyProtection="1">
      <protection locked="0"/>
    </xf>
    <xf numFmtId="0" fontId="0" fillId="0" borderId="14" xfId="0" applyFont="1" applyFill="1" applyBorder="1" applyProtection="1">
      <protection locked="0"/>
    </xf>
    <xf numFmtId="0" fontId="0" fillId="4" borderId="0" xfId="0" applyFill="1" applyBorder="1" applyProtection="1">
      <protection locked="0"/>
    </xf>
    <xf numFmtId="0" fontId="0" fillId="0" borderId="0" xfId="0" applyFont="1" applyFill="1" applyBorder="1" applyAlignment="1" applyProtection="1">
      <alignment horizontal="left"/>
      <protection locked="0"/>
    </xf>
    <xf numFmtId="0" fontId="0" fillId="0" borderId="0" xfId="0" applyFont="1" applyFill="1" applyBorder="1" applyAlignment="1" applyProtection="1">
      <alignment horizontal="center"/>
      <protection locked="0"/>
    </xf>
    <xf numFmtId="0" fontId="21" fillId="0" borderId="7" xfId="3" applyFont="1" applyFill="1" applyBorder="1" applyAlignment="1" applyProtection="1">
      <alignment horizontal="left"/>
    </xf>
    <xf numFmtId="0" fontId="17" fillId="0" borderId="0" xfId="3" applyNumberFormat="1" applyFont="1" applyFill="1" applyBorder="1" applyAlignment="1" applyProtection="1">
      <alignment vertical="top" wrapText="1"/>
      <protection locked="0"/>
    </xf>
    <xf numFmtId="0" fontId="17" fillId="0" borderId="0" xfId="2" applyNumberFormat="1" applyFont="1" applyFill="1" applyBorder="1" applyAlignment="1" applyProtection="1">
      <protection locked="0"/>
    </xf>
    <xf numFmtId="0" fontId="21" fillId="0" borderId="12" xfId="3" applyFont="1" applyFill="1" applyBorder="1" applyAlignment="1" applyProtection="1">
      <alignment horizontal="left"/>
    </xf>
    <xf numFmtId="0" fontId="17" fillId="0" borderId="0" xfId="3" applyFont="1" applyFill="1" applyBorder="1" applyAlignment="1" applyProtection="1">
      <alignment horizontal="left"/>
      <protection locked="0"/>
    </xf>
    <xf numFmtId="0" fontId="17" fillId="0" borderId="0" xfId="3" applyFont="1" applyFill="1" applyBorder="1" applyAlignment="1" applyProtection="1">
      <alignment horizontal="left" vertical="top" wrapText="1"/>
      <protection locked="0"/>
    </xf>
    <xf numFmtId="0" fontId="17" fillId="0" borderId="0" xfId="3" applyFont="1" applyFill="1" applyBorder="1" applyAlignment="1" applyProtection="1">
      <alignment horizontal="center" vertical="top" wrapText="1"/>
      <protection locked="0"/>
    </xf>
    <xf numFmtId="0" fontId="17" fillId="0" borderId="8" xfId="3" applyFont="1" applyFill="1" applyBorder="1" applyAlignment="1" applyProtection="1">
      <alignment horizontal="center" vertical="top" wrapText="1"/>
      <protection locked="0"/>
    </xf>
    <xf numFmtId="0" fontId="17" fillId="0" borderId="2" xfId="3" applyFont="1" applyFill="1" applyBorder="1" applyAlignment="1" applyProtection="1">
      <alignment horizontal="center" vertical="top" wrapText="1"/>
      <protection locked="0"/>
    </xf>
    <xf numFmtId="0" fontId="17" fillId="0" borderId="6" xfId="3" applyFont="1" applyFill="1" applyBorder="1" applyAlignment="1" applyProtection="1">
      <alignment horizontal="center" vertical="top" wrapText="1"/>
      <protection locked="0"/>
    </xf>
    <xf numFmtId="0" fontId="17" fillId="0" borderId="8" xfId="3" applyFont="1" applyFill="1" applyBorder="1" applyAlignment="1" applyProtection="1">
      <alignment vertical="top" wrapText="1"/>
      <protection locked="0"/>
    </xf>
    <xf numFmtId="0" fontId="15" fillId="2" borderId="22" xfId="3" applyFont="1" applyFill="1" applyBorder="1" applyAlignment="1" applyProtection="1">
      <alignment horizontal="left" vertical="center"/>
    </xf>
    <xf numFmtId="0" fontId="35" fillId="0" borderId="7" xfId="5" applyFont="1" applyFill="1" applyBorder="1"/>
    <xf numFmtId="0" fontId="17" fillId="0" borderId="0" xfId="3" applyNumberFormat="1" applyFont="1" applyFill="1" applyBorder="1" applyAlignment="1" applyProtection="1">
      <alignment horizontal="left" vertical="top" wrapText="1"/>
      <protection locked="0"/>
    </xf>
    <xf numFmtId="0" fontId="17" fillId="0" borderId="0" xfId="3" applyNumberFormat="1" applyFont="1" applyFill="1" applyBorder="1" applyAlignment="1" applyProtection="1">
      <alignment horizontal="center" vertical="top" wrapText="1"/>
      <protection locked="0"/>
    </xf>
    <xf numFmtId="0" fontId="17" fillId="0" borderId="8" xfId="3" applyNumberFormat="1" applyFont="1" applyFill="1" applyBorder="1" applyAlignment="1" applyProtection="1">
      <alignment horizontal="center" vertical="top" wrapText="1"/>
      <protection locked="0"/>
    </xf>
    <xf numFmtId="0" fontId="32" fillId="0" borderId="0" xfId="0" applyFont="1" applyBorder="1"/>
    <xf numFmtId="0" fontId="21" fillId="0" borderId="22" xfId="3" applyFont="1" applyFill="1" applyBorder="1" applyAlignment="1" applyProtection="1">
      <alignment horizontal="left"/>
    </xf>
    <xf numFmtId="0" fontId="36" fillId="0" borderId="2" xfId="0" applyFont="1" applyBorder="1" applyAlignment="1">
      <alignment vertical="center"/>
    </xf>
    <xf numFmtId="0" fontId="1" fillId="0" borderId="0" xfId="0" applyFont="1" applyFill="1" applyBorder="1"/>
    <xf numFmtId="0" fontId="37" fillId="0" borderId="2" xfId="0" applyFont="1" applyBorder="1"/>
    <xf numFmtId="0" fontId="45" fillId="0" borderId="0" xfId="5" applyFont="1" applyBorder="1" applyAlignment="1">
      <alignment vertical="center"/>
    </xf>
    <xf numFmtId="0" fontId="45" fillId="0" borderId="0" xfId="5" applyFont="1" applyBorder="1"/>
    <xf numFmtId="0" fontId="0" fillId="0" borderId="14" xfId="0" applyFont="1" applyFill="1" applyBorder="1"/>
    <xf numFmtId="0" fontId="21" fillId="0" borderId="49" xfId="3" applyFont="1" applyFill="1" applyBorder="1" applyAlignment="1" applyProtection="1">
      <alignment horizontal="left"/>
    </xf>
    <xf numFmtId="0" fontId="38" fillId="0" borderId="50" xfId="0" applyFont="1" applyBorder="1" applyAlignment="1">
      <alignment vertical="center"/>
    </xf>
    <xf numFmtId="0" fontId="0" fillId="0" borderId="50" xfId="0" applyFont="1" applyFill="1" applyBorder="1"/>
    <xf numFmtId="0" fontId="0" fillId="0" borderId="45" xfId="0" applyFont="1" applyFill="1" applyBorder="1"/>
    <xf numFmtId="0" fontId="0" fillId="0" borderId="64" xfId="0" applyBorder="1"/>
    <xf numFmtId="0" fontId="0" fillId="0" borderId="65" xfId="0" applyBorder="1"/>
    <xf numFmtId="0" fontId="0" fillId="0" borderId="66" xfId="0" applyBorder="1"/>
    <xf numFmtId="0" fontId="0" fillId="0" borderId="0" xfId="0" applyBorder="1" applyProtection="1">
      <protection locked="0"/>
    </xf>
    <xf numFmtId="0" fontId="0" fillId="3" borderId="8" xfId="0" applyFont="1" applyFill="1" applyBorder="1" applyProtection="1">
      <protection locked="0"/>
    </xf>
    <xf numFmtId="0" fontId="0" fillId="3" borderId="5" xfId="0" applyFont="1" applyFill="1" applyBorder="1" applyProtection="1">
      <protection locked="0"/>
    </xf>
    <xf numFmtId="0" fontId="0" fillId="0" borderId="7" xfId="0" applyBorder="1" applyProtection="1">
      <protection locked="0"/>
    </xf>
    <xf numFmtId="0" fontId="19" fillId="0" borderId="0" xfId="3" applyFont="1" applyFill="1" applyBorder="1" applyAlignment="1" applyProtection="1">
      <alignment horizontal="left" vertical="top"/>
      <protection locked="0"/>
    </xf>
    <xf numFmtId="0" fontId="19" fillId="0" borderId="8" xfId="3" applyFont="1" applyFill="1" applyBorder="1" applyAlignment="1" applyProtection="1">
      <alignment horizontal="left" vertical="top"/>
      <protection locked="0"/>
    </xf>
    <xf numFmtId="0" fontId="17" fillId="0" borderId="9" xfId="4" applyNumberFormat="1" applyFont="1" applyFill="1" applyBorder="1" applyAlignment="1" applyProtection="1">
      <alignment horizontal="left"/>
      <protection locked="0"/>
    </xf>
    <xf numFmtId="0" fontId="17" fillId="0" borderId="0" xfId="3" applyFont="1" applyFill="1" applyBorder="1" applyAlignment="1" applyProtection="1">
      <alignment horizontal="center"/>
      <protection locked="0"/>
    </xf>
    <xf numFmtId="0" fontId="17" fillId="0" borderId="9" xfId="4" applyNumberFormat="1" applyFont="1" applyFill="1" applyBorder="1" applyAlignment="1" applyProtection="1">
      <alignment horizontal="center" vertical="top" wrapText="1"/>
      <protection locked="0"/>
    </xf>
    <xf numFmtId="0" fontId="22" fillId="0" borderId="9" xfId="4" applyNumberFormat="1" applyFont="1" applyFill="1" applyBorder="1" applyAlignment="1" applyProtection="1">
      <alignment horizontal="center" vertical="top" wrapText="1"/>
      <protection locked="0"/>
    </xf>
    <xf numFmtId="0" fontId="17" fillId="0" borderId="13" xfId="3" applyFont="1" applyFill="1" applyBorder="1" applyAlignment="1" applyProtection="1">
      <alignment horizontal="center" vertical="top" wrapText="1"/>
      <protection locked="0"/>
    </xf>
    <xf numFmtId="0" fontId="17" fillId="0" borderId="0" xfId="2" applyFont="1" applyFill="1" applyBorder="1" applyAlignment="1" applyProtection="1">
      <alignment horizontal="left" vertical="center"/>
      <protection locked="0"/>
    </xf>
    <xf numFmtId="0" fontId="17" fillId="0" borderId="0" xfId="2" applyFont="1" applyFill="1" applyBorder="1" applyAlignment="1" applyProtection="1">
      <alignment horizontal="center" vertical="center" wrapText="1"/>
      <protection locked="0"/>
    </xf>
    <xf numFmtId="0" fontId="17" fillId="0" borderId="0" xfId="2" applyFont="1" applyFill="1" applyBorder="1" applyAlignment="1" applyProtection="1">
      <alignment horizontal="left" vertical="top" wrapText="1"/>
      <protection locked="0"/>
    </xf>
    <xf numFmtId="0" fontId="25" fillId="0" borderId="3" xfId="2" applyFont="1" applyFill="1" applyBorder="1" applyAlignment="1">
      <alignment horizontal="center"/>
    </xf>
    <xf numFmtId="0" fontId="25" fillId="0" borderId="4" xfId="2" applyFont="1" applyFill="1" applyBorder="1" applyAlignment="1">
      <alignment horizontal="center"/>
    </xf>
    <xf numFmtId="0" fontId="32" fillId="0" borderId="15" xfId="0" applyFont="1" applyBorder="1" applyAlignment="1">
      <alignment horizontal="left" vertical="center"/>
    </xf>
    <xf numFmtId="0" fontId="15" fillId="2" borderId="12" xfId="2" applyFont="1" applyFill="1" applyBorder="1" applyAlignment="1">
      <alignment vertical="center"/>
    </xf>
    <xf numFmtId="0" fontId="15" fillId="2" borderId="13" xfId="2" applyFont="1" applyFill="1" applyBorder="1" applyAlignment="1">
      <alignment vertical="center"/>
    </xf>
    <xf numFmtId="0" fontId="15" fillId="2" borderId="14" xfId="2" applyFont="1" applyFill="1" applyBorder="1" applyAlignment="1">
      <alignment vertical="center"/>
    </xf>
    <xf numFmtId="0" fontId="22" fillId="0" borderId="13" xfId="2" applyFont="1" applyFill="1" applyBorder="1" applyAlignment="1"/>
    <xf numFmtId="0" fontId="22" fillId="0" borderId="14" xfId="2" applyFont="1" applyFill="1" applyBorder="1" applyAlignment="1"/>
    <xf numFmtId="0" fontId="0" fillId="0" borderId="0" xfId="0" applyFill="1"/>
    <xf numFmtId="0" fontId="0" fillId="0" borderId="0" xfId="0" applyFill="1" applyBorder="1" applyProtection="1">
      <protection locked="0"/>
    </xf>
    <xf numFmtId="0" fontId="21" fillId="0" borderId="0" xfId="3" applyFont="1" applyFill="1" applyBorder="1" applyAlignment="1" applyProtection="1">
      <alignment horizontal="left"/>
      <protection locked="0"/>
    </xf>
    <xf numFmtId="0" fontId="0" fillId="0" borderId="0" xfId="0" applyFont="1" applyBorder="1" applyAlignment="1" applyProtection="1">
      <alignment horizontal="center"/>
      <protection locked="0"/>
    </xf>
    <xf numFmtId="0" fontId="0" fillId="0" borderId="2" xfId="0" applyFont="1" applyFill="1" applyBorder="1" applyAlignment="1" applyProtection="1">
      <alignment horizontal="center"/>
      <protection locked="0"/>
    </xf>
    <xf numFmtId="0" fontId="0" fillId="0" borderId="0" xfId="0" applyFill="1" applyProtection="1"/>
    <xf numFmtId="0" fontId="0" fillId="0" borderId="64" xfId="0" applyBorder="1" applyProtection="1"/>
    <xf numFmtId="0" fontId="0" fillId="0" borderId="65" xfId="0" applyBorder="1" applyProtection="1"/>
    <xf numFmtId="0" fontId="0" fillId="0" borderId="66" xfId="0" applyBorder="1" applyProtection="1"/>
    <xf numFmtId="0" fontId="0" fillId="0" borderId="62" xfId="0" applyBorder="1" applyProtection="1"/>
    <xf numFmtId="0" fontId="0" fillId="0" borderId="16" xfId="0" applyBorder="1" applyProtection="1"/>
    <xf numFmtId="0" fontId="0" fillId="0" borderId="52" xfId="0" applyBorder="1" applyProtection="1"/>
    <xf numFmtId="0" fontId="0" fillId="0" borderId="53" xfId="0" applyBorder="1" applyProtection="1"/>
    <xf numFmtId="0" fontId="0" fillId="0" borderId="54" xfId="0" applyBorder="1" applyProtection="1"/>
    <xf numFmtId="0" fontId="15" fillId="2" borderId="0" xfId="2" applyFont="1" applyFill="1" applyBorder="1" applyAlignment="1">
      <alignment vertical="center"/>
    </xf>
    <xf numFmtId="0" fontId="15" fillId="2" borderId="8" xfId="2" applyFont="1" applyFill="1" applyBorder="1" applyAlignment="1">
      <alignment vertical="center"/>
    </xf>
    <xf numFmtId="0" fontId="0" fillId="0" borderId="8" xfId="0" applyBorder="1" applyAlignment="1">
      <alignment horizontal="center"/>
    </xf>
    <xf numFmtId="0" fontId="0" fillId="0" borderId="64" xfId="0" applyFill="1" applyBorder="1"/>
    <xf numFmtId="0" fontId="0" fillId="0" borderId="66" xfId="0" applyFill="1" applyBorder="1"/>
    <xf numFmtId="0" fontId="0" fillId="0" borderId="67" xfId="0" applyBorder="1"/>
    <xf numFmtId="9" fontId="17" fillId="0" borderId="9" xfId="4" applyNumberFormat="1" applyFont="1" applyFill="1" applyBorder="1" applyAlignment="1" applyProtection="1">
      <alignment horizontal="center" vertical="top" wrapText="1"/>
      <protection locked="0"/>
    </xf>
    <xf numFmtId="0" fontId="25" fillId="0" borderId="3" xfId="2" applyFont="1" applyFill="1" applyBorder="1" applyAlignment="1">
      <alignment horizontal="center"/>
    </xf>
    <xf numFmtId="0" fontId="25" fillId="0" borderId="4" xfId="2" applyFont="1" applyFill="1" applyBorder="1" applyAlignment="1">
      <alignment horizontal="center"/>
    </xf>
    <xf numFmtId="0" fontId="25" fillId="0" borderId="5" xfId="2" applyFont="1" applyFill="1" applyBorder="1" applyAlignment="1">
      <alignment horizontal="center"/>
    </xf>
    <xf numFmtId="0" fontId="32" fillId="6" borderId="9" xfId="0" applyFont="1" applyFill="1" applyBorder="1" applyAlignment="1" applyProtection="1">
      <alignment horizontal="center"/>
      <protection locked="0"/>
    </xf>
    <xf numFmtId="49" fontId="25" fillId="0" borderId="3" xfId="2" applyNumberFormat="1" applyFont="1" applyFill="1" applyBorder="1" applyAlignment="1" applyProtection="1">
      <alignment wrapText="1"/>
      <protection locked="0"/>
    </xf>
    <xf numFmtId="0" fontId="25" fillId="0" borderId="4" xfId="2" applyFont="1" applyFill="1" applyBorder="1" applyAlignment="1" applyProtection="1">
      <alignment wrapText="1"/>
      <protection locked="0"/>
    </xf>
    <xf numFmtId="0" fontId="25" fillId="0" borderId="5" xfId="2" applyFont="1" applyFill="1" applyBorder="1" applyAlignment="1" applyProtection="1">
      <alignment wrapText="1"/>
      <protection locked="0"/>
    </xf>
    <xf numFmtId="49" fontId="25" fillId="0" borderId="13" xfId="2" applyNumberFormat="1" applyFont="1" applyFill="1" applyBorder="1" applyAlignment="1" applyProtection="1">
      <alignment wrapText="1"/>
      <protection locked="0"/>
    </xf>
    <xf numFmtId="0" fontId="25" fillId="0" borderId="13" xfId="2" applyFont="1" applyFill="1" applyBorder="1" applyAlignment="1" applyProtection="1">
      <alignment wrapText="1"/>
      <protection locked="0"/>
    </xf>
    <xf numFmtId="0" fontId="25" fillId="0" borderId="14" xfId="2" applyFont="1" applyFill="1" applyBorder="1" applyAlignment="1" applyProtection="1">
      <alignment wrapText="1"/>
      <protection locked="0"/>
    </xf>
    <xf numFmtId="0" fontId="25" fillId="0" borderId="3" xfId="2" applyFont="1" applyFill="1" applyBorder="1" applyAlignment="1" applyProtection="1">
      <alignment horizontal="center" wrapText="1"/>
      <protection locked="0"/>
    </xf>
    <xf numFmtId="0" fontId="25" fillId="0" borderId="4" xfId="2" applyFont="1" applyFill="1" applyBorder="1" applyAlignment="1" applyProtection="1">
      <alignment horizontal="center" wrapText="1"/>
      <protection locked="0"/>
    </xf>
    <xf numFmtId="0" fontId="25" fillId="0" borderId="5" xfId="2" applyFont="1" applyFill="1" applyBorder="1" applyAlignment="1" applyProtection="1">
      <alignment horizontal="center" wrapText="1"/>
      <protection locked="0"/>
    </xf>
    <xf numFmtId="0" fontId="32" fillId="6" borderId="6" xfId="0" applyFont="1" applyFill="1" applyBorder="1" applyAlignment="1" applyProtection="1">
      <alignment horizontal="center"/>
      <protection locked="0"/>
    </xf>
    <xf numFmtId="0" fontId="25" fillId="6" borderId="10" xfId="3" applyFont="1" applyFill="1" applyBorder="1" applyAlignment="1" applyProtection="1">
      <protection locked="0"/>
    </xf>
    <xf numFmtId="0" fontId="25" fillId="6" borderId="21" xfId="3" applyFont="1" applyFill="1" applyBorder="1" applyAlignment="1" applyProtection="1">
      <protection locked="0"/>
    </xf>
    <xf numFmtId="0" fontId="25" fillId="6" borderId="17" xfId="3" applyFont="1" applyFill="1" applyBorder="1" applyAlignment="1" applyProtection="1">
      <protection locked="0"/>
    </xf>
    <xf numFmtId="0" fontId="30" fillId="6" borderId="10" xfId="0" applyFont="1" applyFill="1" applyBorder="1" applyProtection="1">
      <protection locked="0"/>
    </xf>
    <xf numFmtId="0" fontId="8" fillId="0" borderId="0" xfId="2" applyFont="1" applyFill="1" applyBorder="1" applyAlignment="1" applyProtection="1">
      <alignment horizontal="center"/>
    </xf>
    <xf numFmtId="0" fontId="5" fillId="0" borderId="0" xfId="0" applyFont="1" applyBorder="1" applyAlignment="1">
      <alignment horizontal="center" wrapText="1"/>
    </xf>
    <xf numFmtId="0" fontId="5" fillId="0" borderId="0" xfId="0" applyFont="1" applyBorder="1" applyAlignment="1">
      <alignment horizontal="center"/>
    </xf>
    <xf numFmtId="0" fontId="10" fillId="0" borderId="0" xfId="2" applyFont="1" applyFill="1" applyBorder="1" applyAlignment="1" applyProtection="1">
      <alignment horizontal="left" vertical="center" wrapText="1"/>
    </xf>
    <xf numFmtId="0" fontId="10" fillId="0" borderId="0" xfId="2" applyFont="1" applyFill="1" applyBorder="1" applyAlignment="1" applyProtection="1">
      <alignment horizontal="left"/>
    </xf>
    <xf numFmtId="0" fontId="10" fillId="0" borderId="0" xfId="2" applyFont="1" applyFill="1" applyBorder="1" applyAlignment="1" applyProtection="1">
      <alignment horizontal="left" wrapText="1"/>
    </xf>
    <xf numFmtId="0" fontId="0" fillId="0" borderId="9" xfId="0" applyFont="1" applyFill="1" applyBorder="1" applyAlignment="1" applyProtection="1">
      <alignment horizontal="center"/>
      <protection locked="0"/>
    </xf>
    <xf numFmtId="0" fontId="15" fillId="2" borderId="3" xfId="3" applyFont="1" applyFill="1" applyBorder="1" applyAlignment="1" applyProtection="1">
      <alignment horizontal="center" vertical="center"/>
      <protection locked="0"/>
    </xf>
    <xf numFmtId="0" fontId="15" fillId="2" borderId="4" xfId="3" applyFont="1" applyFill="1" applyBorder="1" applyAlignment="1" applyProtection="1">
      <alignment horizontal="center" vertical="center"/>
      <protection locked="0"/>
    </xf>
    <xf numFmtId="0" fontId="15" fillId="2" borderId="5" xfId="3" applyFont="1" applyFill="1" applyBorder="1" applyAlignment="1" applyProtection="1">
      <alignment horizontal="center" vertical="center"/>
      <protection locked="0"/>
    </xf>
    <xf numFmtId="0" fontId="0" fillId="0" borderId="3" xfId="0" applyFont="1" applyFill="1" applyBorder="1" applyAlignment="1" applyProtection="1">
      <alignment horizontal="left"/>
      <protection locked="0"/>
    </xf>
    <xf numFmtId="0" fontId="0" fillId="0" borderId="13" xfId="0" applyFont="1" applyFill="1" applyBorder="1" applyAlignment="1" applyProtection="1">
      <alignment horizontal="left"/>
      <protection locked="0"/>
    </xf>
    <xf numFmtId="0" fontId="0" fillId="0" borderId="4" xfId="0" applyFont="1" applyFill="1" applyBorder="1" applyAlignment="1" applyProtection="1">
      <alignment horizontal="left"/>
      <protection locked="0"/>
    </xf>
    <xf numFmtId="0" fontId="0" fillId="0" borderId="5" xfId="0" applyFont="1" applyBorder="1" applyAlignment="1" applyProtection="1">
      <alignment horizontal="center"/>
      <protection locked="0"/>
    </xf>
    <xf numFmtId="0" fontId="0" fillId="0" borderId="9"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9" xfId="0" applyFont="1" applyFill="1" applyBorder="1" applyAlignment="1" applyProtection="1">
      <alignment horizontal="center" vertical="center" wrapText="1"/>
      <protection locked="0"/>
    </xf>
    <xf numFmtId="9" fontId="0" fillId="0" borderId="9" xfId="0" applyNumberFormat="1" applyFont="1" applyFill="1" applyBorder="1" applyAlignment="1" applyProtection="1">
      <alignment horizontal="center"/>
      <protection locked="0"/>
    </xf>
    <xf numFmtId="0" fontId="0" fillId="0" borderId="3" xfId="0" applyFont="1" applyBorder="1" applyAlignment="1" applyProtection="1">
      <alignment horizontal="left"/>
      <protection locked="0"/>
    </xf>
    <xf numFmtId="0" fontId="0" fillId="0" borderId="4" xfId="0" applyFont="1" applyBorder="1" applyAlignment="1" applyProtection="1">
      <alignment horizontal="left"/>
      <protection locked="0"/>
    </xf>
    <xf numFmtId="0" fontId="0" fillId="0" borderId="5" xfId="0" applyFont="1" applyBorder="1" applyAlignment="1" applyProtection="1">
      <alignment horizontal="left"/>
      <protection locked="0"/>
    </xf>
    <xf numFmtId="0" fontId="5" fillId="6" borderId="3" xfId="0" applyFont="1" applyFill="1" applyBorder="1" applyAlignment="1" applyProtection="1">
      <alignment horizontal="center"/>
      <protection locked="0"/>
    </xf>
    <xf numFmtId="0" fontId="5" fillId="6" borderId="4" xfId="0" applyFont="1" applyFill="1" applyBorder="1" applyAlignment="1" applyProtection="1">
      <alignment horizontal="center"/>
      <protection locked="0"/>
    </xf>
    <xf numFmtId="0" fontId="5" fillId="6" borderId="5" xfId="0" applyFont="1" applyFill="1" applyBorder="1" applyAlignment="1" applyProtection="1">
      <alignment horizontal="center"/>
      <protection locked="0"/>
    </xf>
    <xf numFmtId="0" fontId="15" fillId="2" borderId="4" xfId="3" applyFont="1" applyFill="1" applyBorder="1" applyAlignment="1" applyProtection="1">
      <alignment horizontal="left" vertical="center"/>
      <protection locked="0"/>
    </xf>
    <xf numFmtId="0" fontId="15" fillId="2" borderId="5" xfId="3" applyFont="1" applyFill="1" applyBorder="1" applyAlignment="1" applyProtection="1">
      <alignment horizontal="left" vertical="center"/>
      <protection locked="0"/>
    </xf>
    <xf numFmtId="0" fontId="0" fillId="0" borderId="22"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9" xfId="0" applyFont="1" applyBorder="1" applyAlignment="1" applyProtection="1">
      <alignment horizontal="left"/>
      <protection locked="0"/>
    </xf>
    <xf numFmtId="0" fontId="0" fillId="0" borderId="5" xfId="0" applyFont="1" applyFill="1" applyBorder="1" applyAlignment="1" applyProtection="1">
      <alignment horizontal="left"/>
      <protection locked="0"/>
    </xf>
    <xf numFmtId="0" fontId="17" fillId="0" borderId="3" xfId="3" applyFont="1" applyFill="1" applyBorder="1" applyAlignment="1" applyProtection="1">
      <alignment horizontal="center" vertical="top" wrapText="1"/>
      <protection locked="0"/>
    </xf>
    <xf numFmtId="0" fontId="17" fillId="0" borderId="4" xfId="3" applyFont="1" applyFill="1" applyBorder="1" applyAlignment="1" applyProtection="1">
      <alignment horizontal="center" vertical="top" wrapText="1"/>
      <protection locked="0"/>
    </xf>
    <xf numFmtId="0" fontId="17" fillId="0" borderId="5" xfId="3" applyFont="1" applyFill="1" applyBorder="1" applyAlignment="1" applyProtection="1">
      <alignment horizontal="center" vertical="top" wrapText="1"/>
      <protection locked="0"/>
    </xf>
    <xf numFmtId="0" fontId="19" fillId="5" borderId="3" xfId="3" applyFont="1" applyFill="1" applyBorder="1" applyAlignment="1" applyProtection="1">
      <alignment horizontal="left" vertical="top"/>
      <protection locked="0"/>
    </xf>
    <xf numFmtId="0" fontId="19" fillId="5" borderId="4" xfId="3" applyFont="1" applyFill="1" applyBorder="1" applyAlignment="1" applyProtection="1">
      <alignment horizontal="left" vertical="top"/>
      <protection locked="0"/>
    </xf>
    <xf numFmtId="0" fontId="19" fillId="5" borderId="5" xfId="3" applyFont="1" applyFill="1" applyBorder="1" applyAlignment="1" applyProtection="1">
      <alignment horizontal="left" vertical="top"/>
      <protection locked="0"/>
    </xf>
    <xf numFmtId="0" fontId="29" fillId="0" borderId="3" xfId="0" applyFont="1" applyBorder="1" applyAlignment="1" applyProtection="1">
      <alignment horizontal="center"/>
      <protection locked="0"/>
    </xf>
    <xf numFmtId="0" fontId="29" fillId="0" borderId="4" xfId="0" applyFont="1" applyBorder="1" applyAlignment="1" applyProtection="1">
      <alignment horizontal="center"/>
      <protection locked="0"/>
    </xf>
    <xf numFmtId="0" fontId="29" fillId="0" borderId="5" xfId="0" applyFont="1" applyBorder="1" applyAlignment="1" applyProtection="1">
      <alignment horizontal="center"/>
      <protection locked="0"/>
    </xf>
    <xf numFmtId="0" fontId="0" fillId="0" borderId="22" xfId="0" applyFont="1" applyBorder="1" applyAlignment="1" applyProtection="1">
      <alignment horizontal="center"/>
      <protection locked="0"/>
    </xf>
    <xf numFmtId="0" fontId="0" fillId="0" borderId="2" xfId="0" applyFont="1" applyBorder="1" applyAlignment="1" applyProtection="1">
      <alignment horizontal="center"/>
      <protection locked="0"/>
    </xf>
    <xf numFmtId="0" fontId="0" fillId="0" borderId="6" xfId="0" applyFont="1" applyBorder="1" applyAlignment="1" applyProtection="1">
      <alignment horizontal="center"/>
      <protection locked="0"/>
    </xf>
    <xf numFmtId="0" fontId="17" fillId="0" borderId="9" xfId="4" applyNumberFormat="1" applyFont="1" applyFill="1" applyBorder="1" applyAlignment="1" applyProtection="1">
      <alignment horizontal="center" vertical="top" wrapText="1"/>
      <protection locked="0"/>
    </xf>
    <xf numFmtId="0" fontId="17" fillId="12" borderId="10" xfId="3" applyFont="1" applyFill="1" applyBorder="1" applyAlignment="1" applyProtection="1">
      <alignment horizontal="center" vertical="top" wrapText="1"/>
      <protection locked="0"/>
    </xf>
    <xf numFmtId="0" fontId="17" fillId="12" borderId="17" xfId="3" applyFont="1" applyFill="1" applyBorder="1" applyAlignment="1" applyProtection="1">
      <alignment horizontal="center" vertical="top" wrapText="1"/>
      <protection locked="0"/>
    </xf>
    <xf numFmtId="0" fontId="17" fillId="0" borderId="7" xfId="3" applyFont="1" applyFill="1" applyBorder="1" applyAlignment="1" applyProtection="1">
      <alignment horizontal="center"/>
      <protection locked="0"/>
    </xf>
    <xf numFmtId="0" fontId="17" fillId="0" borderId="0" xfId="3" applyFont="1" applyFill="1" applyBorder="1" applyAlignment="1" applyProtection="1">
      <alignment horizontal="center"/>
      <protection locked="0"/>
    </xf>
    <xf numFmtId="2" fontId="17" fillId="0" borderId="10" xfId="4" applyNumberFormat="1" applyFont="1" applyFill="1" applyBorder="1" applyAlignment="1" applyProtection="1">
      <alignment horizontal="right" vertical="top" wrapText="1"/>
      <protection locked="0"/>
    </xf>
    <xf numFmtId="0" fontId="17" fillId="12" borderId="10" xfId="3" applyNumberFormat="1" applyFont="1" applyFill="1" applyBorder="1" applyAlignment="1" applyProtection="1">
      <alignment horizontal="center" vertical="top" wrapText="1"/>
      <protection locked="0"/>
    </xf>
    <xf numFmtId="0" fontId="17" fillId="12" borderId="17" xfId="3" applyNumberFormat="1" applyFont="1" applyFill="1" applyBorder="1" applyAlignment="1" applyProtection="1">
      <alignment horizontal="center" vertical="top" wrapText="1"/>
      <protection locked="0"/>
    </xf>
    <xf numFmtId="0" fontId="22" fillId="0" borderId="9" xfId="3" applyFont="1" applyFill="1" applyBorder="1" applyAlignment="1" applyProtection="1">
      <alignment horizontal="left" vertical="top" wrapText="1"/>
      <protection locked="0"/>
    </xf>
    <xf numFmtId="0" fontId="22" fillId="0" borderId="9" xfId="3" applyFont="1" applyFill="1" applyBorder="1" applyAlignment="1" applyProtection="1">
      <alignment horizontal="center" vertical="top" wrapText="1"/>
      <protection locked="0"/>
    </xf>
    <xf numFmtId="0" fontId="17" fillId="12" borderId="10" xfId="3" applyFont="1" applyFill="1" applyBorder="1" applyAlignment="1" applyProtection="1">
      <alignment horizontal="center"/>
      <protection locked="0"/>
    </xf>
    <xf numFmtId="0" fontId="21" fillId="0" borderId="9" xfId="3" applyFont="1" applyFill="1" applyBorder="1" applyAlignment="1" applyProtection="1">
      <alignment horizontal="center" vertical="top" wrapText="1"/>
      <protection locked="0"/>
    </xf>
    <xf numFmtId="0" fontId="17" fillId="0" borderId="9" xfId="3" applyFont="1" applyFill="1" applyBorder="1" applyAlignment="1" applyProtection="1">
      <alignment horizontal="left"/>
      <protection locked="0"/>
    </xf>
    <xf numFmtId="0" fontId="17" fillId="0" borderId="9" xfId="3" applyFont="1" applyFill="1" applyBorder="1" applyAlignment="1" applyProtection="1">
      <alignment horizontal="left" vertical="top"/>
      <protection locked="0"/>
    </xf>
    <xf numFmtId="0" fontId="17" fillId="0" borderId="9" xfId="4" applyNumberFormat="1" applyFont="1" applyFill="1" applyBorder="1" applyAlignment="1" applyProtection="1">
      <alignment horizontal="left" vertical="top" wrapText="1"/>
      <protection locked="0"/>
    </xf>
    <xf numFmtId="0" fontId="18" fillId="0" borderId="3" xfId="3" applyFont="1" applyBorder="1" applyAlignment="1" applyProtection="1">
      <alignment horizontal="center"/>
      <protection locked="0"/>
    </xf>
    <xf numFmtId="0" fontId="18" fillId="0" borderId="5" xfId="3" applyFont="1" applyBorder="1" applyAlignment="1" applyProtection="1">
      <alignment horizontal="center"/>
      <protection locked="0"/>
    </xf>
    <xf numFmtId="0" fontId="17" fillId="0" borderId="0" xfId="2" applyFont="1" applyFill="1" applyBorder="1" applyAlignment="1" applyProtection="1">
      <alignment horizontal="left" vertical="top" wrapText="1"/>
      <protection locked="0"/>
    </xf>
    <xf numFmtId="0" fontId="17" fillId="12" borderId="10" xfId="2" applyNumberFormat="1" applyFont="1" applyFill="1" applyBorder="1" applyAlignment="1" applyProtection="1">
      <alignment horizontal="center"/>
      <protection locked="0"/>
    </xf>
    <xf numFmtId="0" fontId="17" fillId="12" borderId="17" xfId="2" applyNumberFormat="1" applyFont="1" applyFill="1" applyBorder="1" applyAlignment="1" applyProtection="1">
      <alignment horizontal="center"/>
      <protection locked="0"/>
    </xf>
    <xf numFmtId="0" fontId="17" fillId="0" borderId="19" xfId="2" applyFont="1" applyFill="1" applyBorder="1" applyAlignment="1" applyProtection="1">
      <alignment horizontal="center"/>
      <protection locked="0"/>
    </xf>
    <xf numFmtId="0" fontId="17" fillId="0" borderId="0" xfId="2" applyFont="1" applyFill="1" applyBorder="1" applyAlignment="1" applyProtection="1">
      <alignment horizontal="center" vertical="center"/>
      <protection locked="0"/>
    </xf>
    <xf numFmtId="0" fontId="17" fillId="12" borderId="10"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vertical="center" wrapText="1"/>
      <protection locked="0"/>
    </xf>
    <xf numFmtId="0" fontId="17" fillId="0" borderId="0" xfId="2" applyFont="1" applyFill="1" applyBorder="1" applyAlignment="1" applyProtection="1">
      <alignment horizontal="left" vertical="center"/>
      <protection locked="0"/>
    </xf>
    <xf numFmtId="0" fontId="17" fillId="0" borderId="9" xfId="3" applyFont="1" applyFill="1" applyBorder="1" applyAlignment="1" applyProtection="1">
      <alignment horizontal="center" vertical="center"/>
      <protection locked="0"/>
    </xf>
    <xf numFmtId="0" fontId="17" fillId="0" borderId="9" xfId="3" applyFont="1" applyFill="1" applyBorder="1" applyAlignment="1" applyProtection="1">
      <alignment horizontal="center" vertical="center" wrapText="1"/>
      <protection locked="0"/>
    </xf>
    <xf numFmtId="0" fontId="17" fillId="0" borderId="5" xfId="3" applyFont="1" applyFill="1" applyBorder="1" applyAlignment="1" applyProtection="1">
      <alignment horizontal="center" vertical="center" wrapText="1"/>
      <protection locked="0"/>
    </xf>
    <xf numFmtId="0" fontId="17" fillId="0" borderId="3" xfId="3" applyFont="1" applyFill="1" applyBorder="1" applyAlignment="1" applyProtection="1">
      <alignment horizontal="left" vertical="top"/>
      <protection locked="0"/>
    </xf>
    <xf numFmtId="0" fontId="17" fillId="0" borderId="4" xfId="3" applyFont="1" applyFill="1" applyBorder="1" applyAlignment="1" applyProtection="1">
      <alignment horizontal="left" vertical="top"/>
      <protection locked="0"/>
    </xf>
    <xf numFmtId="0" fontId="0" fillId="0" borderId="13" xfId="0" applyFont="1" applyBorder="1" applyAlignment="1" applyProtection="1">
      <alignment horizontal="center"/>
      <protection locked="0"/>
    </xf>
    <xf numFmtId="0" fontId="17" fillId="0" borderId="5" xfId="3" applyFont="1" applyFill="1" applyBorder="1" applyAlignment="1" applyProtection="1">
      <alignment horizontal="left" vertical="top"/>
      <protection locked="0"/>
    </xf>
    <xf numFmtId="0" fontId="17" fillId="0" borderId="9" xfId="3" applyFont="1" applyFill="1" applyBorder="1" applyAlignment="1" applyProtection="1">
      <alignment horizontal="center" vertical="top"/>
      <protection locked="0"/>
    </xf>
    <xf numFmtId="0" fontId="17" fillId="0" borderId="13" xfId="3" applyFont="1" applyFill="1" applyBorder="1" applyAlignment="1" applyProtection="1">
      <alignment horizontal="center" vertical="top" wrapText="1"/>
      <protection locked="0"/>
    </xf>
    <xf numFmtId="0" fontId="17" fillId="0" borderId="14" xfId="3" applyFont="1" applyFill="1" applyBorder="1" applyAlignment="1" applyProtection="1">
      <alignment horizontal="center" vertical="top" wrapText="1"/>
      <protection locked="0"/>
    </xf>
    <xf numFmtId="0" fontId="17" fillId="0" borderId="12" xfId="3" applyFont="1" applyFill="1" applyBorder="1" applyAlignment="1" applyProtection="1">
      <alignment horizontal="left" vertical="top" wrapText="1"/>
      <protection locked="0"/>
    </xf>
    <xf numFmtId="0" fontId="17" fillId="0" borderId="13" xfId="3" applyFont="1" applyFill="1" applyBorder="1" applyAlignment="1" applyProtection="1">
      <alignment horizontal="left" vertical="top" wrapText="1"/>
      <protection locked="0"/>
    </xf>
    <xf numFmtId="0" fontId="17" fillId="0" borderId="14" xfId="3" applyFont="1" applyFill="1" applyBorder="1" applyAlignment="1" applyProtection="1">
      <alignment horizontal="left" vertical="top" wrapText="1"/>
      <protection locked="0"/>
    </xf>
    <xf numFmtId="0" fontId="17" fillId="0" borderId="3" xfId="3" applyFont="1" applyFill="1" applyBorder="1" applyAlignment="1" applyProtection="1">
      <alignment horizontal="left"/>
      <protection locked="0"/>
    </xf>
    <xf numFmtId="0" fontId="17" fillId="0" borderId="4" xfId="3" applyFont="1" applyFill="1" applyBorder="1" applyAlignment="1" applyProtection="1">
      <alignment horizontal="left"/>
      <protection locked="0"/>
    </xf>
    <xf numFmtId="0" fontId="17" fillId="0" borderId="5" xfId="3" applyFont="1" applyFill="1" applyBorder="1" applyAlignment="1" applyProtection="1">
      <alignment horizontal="left"/>
      <protection locked="0"/>
    </xf>
    <xf numFmtId="0" fontId="17" fillId="0" borderId="9" xfId="3" applyFont="1" applyFill="1" applyBorder="1" applyAlignment="1" applyProtection="1">
      <alignment horizontal="center" vertical="top" wrapText="1"/>
      <protection locked="0"/>
    </xf>
    <xf numFmtId="0" fontId="17" fillId="0" borderId="9" xfId="3" applyFont="1" applyFill="1" applyBorder="1" applyAlignment="1" applyProtection="1">
      <alignment horizontal="left" vertical="top" wrapText="1"/>
      <protection locked="0"/>
    </xf>
    <xf numFmtId="0" fontId="17" fillId="0" borderId="3" xfId="4" applyNumberFormat="1" applyFont="1" applyFill="1" applyBorder="1" applyAlignment="1" applyProtection="1">
      <alignment horizontal="center" vertical="top" wrapText="1"/>
      <protection locked="0"/>
    </xf>
    <xf numFmtId="0" fontId="17" fillId="0" borderId="5" xfId="4" applyNumberFormat="1" applyFont="1" applyFill="1" applyBorder="1" applyAlignment="1" applyProtection="1">
      <alignment horizontal="center" vertical="top" wrapText="1"/>
      <protection locked="0"/>
    </xf>
    <xf numFmtId="0" fontId="17" fillId="0" borderId="3" xfId="3" applyFont="1" applyFill="1" applyBorder="1" applyAlignment="1" applyProtection="1">
      <alignment horizontal="left" wrapText="1"/>
      <protection locked="0"/>
    </xf>
    <xf numFmtId="0" fontId="17" fillId="0" borderId="4" xfId="3" applyFont="1" applyFill="1" applyBorder="1" applyAlignment="1" applyProtection="1">
      <alignment horizontal="left" wrapText="1"/>
      <protection locked="0"/>
    </xf>
    <xf numFmtId="0" fontId="17" fillId="0" borderId="5" xfId="3" applyFont="1" applyFill="1" applyBorder="1" applyAlignment="1" applyProtection="1">
      <alignment horizontal="left" wrapText="1"/>
      <protection locked="0"/>
    </xf>
    <xf numFmtId="9" fontId="17" fillId="0" borderId="9" xfId="4" applyNumberFormat="1" applyFont="1" applyFill="1" applyBorder="1" applyAlignment="1" applyProtection="1">
      <alignment horizontal="center" vertical="top" wrapText="1"/>
      <protection locked="0"/>
    </xf>
    <xf numFmtId="9" fontId="0" fillId="0" borderId="9" xfId="0" applyNumberFormat="1" applyFont="1" applyBorder="1" applyAlignment="1" applyProtection="1">
      <alignment horizontal="center"/>
      <protection locked="0"/>
    </xf>
    <xf numFmtId="0" fontId="19" fillId="0" borderId="13" xfId="3" applyFont="1" applyFill="1" applyBorder="1" applyAlignment="1" applyProtection="1">
      <alignment horizontal="left"/>
      <protection locked="0"/>
    </xf>
    <xf numFmtId="0" fontId="22" fillId="0" borderId="9" xfId="4" applyNumberFormat="1" applyFont="1" applyFill="1" applyBorder="1" applyAlignment="1" applyProtection="1">
      <alignment horizontal="center" vertical="top" wrapText="1"/>
      <protection locked="0"/>
    </xf>
    <xf numFmtId="0" fontId="5" fillId="0" borderId="9" xfId="0" applyFont="1" applyBorder="1" applyAlignment="1" applyProtection="1">
      <alignment horizontal="center"/>
      <protection locked="0"/>
    </xf>
    <xf numFmtId="0" fontId="17" fillId="0" borderId="8" xfId="3" applyFont="1" applyFill="1" applyBorder="1" applyAlignment="1" applyProtection="1">
      <alignment horizontal="center"/>
      <protection locked="0"/>
    </xf>
    <xf numFmtId="0" fontId="17" fillId="0" borderId="13" xfId="3" applyFont="1" applyFill="1" applyBorder="1" applyAlignment="1" applyProtection="1">
      <alignment horizontal="center"/>
      <protection locked="0"/>
    </xf>
    <xf numFmtId="0" fontId="17" fillId="0" borderId="14" xfId="3" applyFont="1" applyFill="1" applyBorder="1" applyAlignment="1" applyProtection="1">
      <alignment horizontal="center"/>
      <protection locked="0"/>
    </xf>
    <xf numFmtId="0" fontId="17" fillId="0" borderId="9" xfId="4" applyNumberFormat="1" applyFont="1" applyFill="1" applyBorder="1" applyAlignment="1" applyProtection="1">
      <alignment horizontal="left"/>
      <protection locked="0"/>
    </xf>
    <xf numFmtId="0" fontId="17" fillId="0" borderId="3" xfId="4" applyNumberFormat="1" applyFont="1" applyFill="1" applyBorder="1" applyAlignment="1" applyProtection="1">
      <alignment horizontal="left"/>
      <protection locked="0"/>
    </xf>
    <xf numFmtId="0" fontId="18" fillId="0" borderId="4" xfId="3" applyFont="1" applyBorder="1" applyAlignment="1" applyProtection="1">
      <alignment horizontal="center"/>
      <protection locked="0"/>
    </xf>
    <xf numFmtId="0" fontId="17" fillId="0" borderId="9" xfId="4" applyNumberFormat="1" applyFont="1" applyFill="1" applyBorder="1" applyAlignment="1" applyProtection="1">
      <alignment horizontal="center"/>
      <protection locked="0"/>
    </xf>
    <xf numFmtId="0" fontId="17" fillId="6" borderId="10" xfId="3" applyNumberFormat="1" applyFont="1" applyFill="1" applyBorder="1" applyAlignment="1" applyProtection="1">
      <alignment horizontal="left" vertical="top" wrapText="1"/>
      <protection locked="0"/>
    </xf>
    <xf numFmtId="0" fontId="17" fillId="0" borderId="4" xfId="4" applyNumberFormat="1" applyFont="1" applyFill="1" applyBorder="1" applyAlignment="1" applyProtection="1">
      <alignment horizontal="left"/>
      <protection locked="0"/>
    </xf>
    <xf numFmtId="0" fontId="17" fillId="0" borderId="5" xfId="4" applyNumberFormat="1" applyFont="1" applyFill="1" applyBorder="1" applyAlignment="1" applyProtection="1">
      <alignment horizontal="left"/>
      <protection locked="0"/>
    </xf>
    <xf numFmtId="0" fontId="19" fillId="0" borderId="13" xfId="3" applyFont="1" applyFill="1" applyBorder="1" applyAlignment="1" applyProtection="1">
      <alignment horizontal="left" vertical="top"/>
      <protection locked="0"/>
    </xf>
    <xf numFmtId="0" fontId="17" fillId="0" borderId="3" xfId="3" applyFont="1" applyFill="1" applyBorder="1" applyAlignment="1" applyProtection="1">
      <alignment horizontal="center" vertical="top"/>
      <protection locked="0"/>
    </xf>
    <xf numFmtId="0" fontId="17" fillId="0" borderId="4" xfId="3" applyFont="1" applyFill="1" applyBorder="1" applyAlignment="1" applyProtection="1">
      <alignment horizontal="center" vertical="top"/>
      <protection locked="0"/>
    </xf>
    <xf numFmtId="0" fontId="17" fillId="0" borderId="5" xfId="3" applyFont="1" applyFill="1" applyBorder="1" applyAlignment="1" applyProtection="1">
      <alignment horizontal="center" vertical="top"/>
      <protection locked="0"/>
    </xf>
    <xf numFmtId="0" fontId="17" fillId="0" borderId="9" xfId="2" applyFont="1" applyFill="1" applyBorder="1" applyAlignment="1" applyProtection="1">
      <alignment horizontal="left"/>
      <protection locked="0"/>
    </xf>
    <xf numFmtId="0" fontId="17" fillId="0" borderId="9" xfId="2" applyFont="1" applyFill="1" applyBorder="1" applyAlignment="1" applyProtection="1">
      <alignment horizontal="left" vertical="center"/>
      <protection locked="0"/>
    </xf>
    <xf numFmtId="0" fontId="0" fillId="0" borderId="9" xfId="0" applyFont="1" applyBorder="1" applyAlignment="1" applyProtection="1">
      <alignment horizontal="center" vertical="center" wrapText="1"/>
      <protection locked="0"/>
    </xf>
    <xf numFmtId="0" fontId="17" fillId="12" borderId="20" xfId="4" applyNumberFormat="1" applyFont="1" applyFill="1" applyBorder="1" applyAlignment="1" applyProtection="1">
      <alignment horizontal="center" vertical="top" wrapText="1"/>
      <protection locked="0"/>
    </xf>
    <xf numFmtId="0" fontId="17" fillId="12" borderId="21" xfId="4" applyNumberFormat="1" applyFont="1" applyFill="1" applyBorder="1" applyAlignment="1" applyProtection="1">
      <alignment horizontal="center" vertical="top" wrapText="1"/>
      <protection locked="0"/>
    </xf>
    <xf numFmtId="0" fontId="6" fillId="0" borderId="9" xfId="1" applyBorder="1" applyAlignment="1" applyProtection="1">
      <alignment horizontal="center"/>
      <protection locked="0"/>
    </xf>
    <xf numFmtId="49" fontId="0" fillId="0" borderId="9" xfId="0" applyNumberFormat="1" applyFont="1" applyBorder="1" applyAlignment="1" applyProtection="1">
      <alignment horizontal="center"/>
      <protection locked="0"/>
    </xf>
    <xf numFmtId="0" fontId="17" fillId="12" borderId="10" xfId="3" applyNumberFormat="1" applyFont="1" applyFill="1" applyBorder="1" applyAlignment="1" applyProtection="1">
      <alignment horizontal="left" vertical="top" wrapText="1"/>
      <protection locked="0"/>
    </xf>
    <xf numFmtId="0" fontId="17" fillId="6" borderId="10" xfId="3" applyNumberFormat="1" applyFont="1" applyFill="1" applyBorder="1" applyAlignment="1" applyProtection="1">
      <alignment horizontal="center" vertical="top" wrapText="1"/>
      <protection locked="0"/>
    </xf>
    <xf numFmtId="0" fontId="17" fillId="6" borderId="11" xfId="3" applyNumberFormat="1" applyFont="1" applyFill="1" applyBorder="1" applyAlignment="1" applyProtection="1">
      <alignment horizontal="center" vertical="top" wrapText="1"/>
      <protection locked="0"/>
    </xf>
    <xf numFmtId="0" fontId="17" fillId="0" borderId="13" xfId="3" applyFont="1" applyFill="1" applyBorder="1" applyAlignment="1" applyProtection="1">
      <alignment horizontal="left" vertical="center"/>
      <protection locked="0"/>
    </xf>
    <xf numFmtId="0" fontId="19" fillId="5" borderId="9" xfId="2" applyFont="1" applyFill="1" applyBorder="1" applyAlignment="1" applyProtection="1">
      <alignment horizontal="left" vertical="center" wrapText="1"/>
      <protection locked="0"/>
    </xf>
    <xf numFmtId="0" fontId="25" fillId="0" borderId="3" xfId="2" applyFont="1" applyFill="1" applyBorder="1" applyAlignment="1">
      <alignment horizontal="center"/>
    </xf>
    <xf numFmtId="0" fontId="25" fillId="0" borderId="4" xfId="2" applyFont="1" applyFill="1" applyBorder="1" applyAlignment="1">
      <alignment horizontal="center"/>
    </xf>
    <xf numFmtId="0" fontId="25" fillId="0" borderId="5" xfId="2" applyFont="1" applyFill="1" applyBorder="1" applyAlignment="1">
      <alignment horizontal="center"/>
    </xf>
    <xf numFmtId="0" fontId="25" fillId="0" borderId="3" xfId="2" applyFont="1" applyFill="1" applyBorder="1" applyAlignment="1" applyProtection="1">
      <alignment horizontal="center" wrapText="1"/>
    </xf>
    <xf numFmtId="0" fontId="25" fillId="0" borderId="4" xfId="2" applyFont="1" applyFill="1" applyBorder="1" applyAlignment="1" applyProtection="1">
      <alignment horizontal="center" wrapText="1"/>
    </xf>
    <xf numFmtId="0" fontId="25" fillId="0" borderId="5" xfId="2" applyFont="1" applyFill="1" applyBorder="1" applyAlignment="1" applyProtection="1">
      <alignment horizontal="center" wrapText="1"/>
    </xf>
    <xf numFmtId="0" fontId="32" fillId="6" borderId="32" xfId="0" applyFont="1" applyFill="1" applyBorder="1" applyAlignment="1" applyProtection="1">
      <alignment horizontal="center" vertical="center"/>
      <protection locked="0"/>
    </xf>
    <xf numFmtId="0" fontId="32" fillId="6" borderId="15" xfId="0" applyFont="1" applyFill="1" applyBorder="1" applyAlignment="1" applyProtection="1">
      <alignment horizontal="center" vertical="center"/>
      <protection locked="0"/>
    </xf>
    <xf numFmtId="0" fontId="32" fillId="6" borderId="34" xfId="0" applyFont="1" applyFill="1" applyBorder="1" applyAlignment="1" applyProtection="1">
      <alignment horizontal="center" vertical="center"/>
      <protection locked="0"/>
    </xf>
    <xf numFmtId="0" fontId="32" fillId="6" borderId="9" xfId="0" applyFont="1" applyFill="1" applyBorder="1" applyAlignment="1" applyProtection="1">
      <alignment horizontal="center" vertical="center"/>
      <protection locked="0"/>
    </xf>
    <xf numFmtId="0" fontId="25" fillId="0" borderId="32" xfId="3" applyFont="1" applyFill="1" applyBorder="1" applyAlignment="1" applyProtection="1">
      <alignment horizontal="left" vertical="center"/>
    </xf>
    <xf numFmtId="0" fontId="25" fillId="0" borderId="15" xfId="3" applyFont="1" applyFill="1" applyBorder="1" applyAlignment="1" applyProtection="1">
      <alignment horizontal="left" vertical="center"/>
    </xf>
    <xf numFmtId="0" fontId="25" fillId="0" borderId="34" xfId="3" applyFont="1" applyFill="1" applyBorder="1" applyAlignment="1" applyProtection="1">
      <alignment horizontal="left" vertical="center"/>
    </xf>
    <xf numFmtId="0" fontId="25" fillId="0" borderId="3" xfId="2" applyFont="1" applyFill="1" applyBorder="1" applyAlignment="1" applyProtection="1">
      <alignment horizontal="center" wrapText="1"/>
      <protection locked="0"/>
    </xf>
    <xf numFmtId="0" fontId="25" fillId="0" borderId="4" xfId="2" applyFont="1" applyFill="1" applyBorder="1" applyAlignment="1" applyProtection="1">
      <alignment horizontal="center" wrapText="1"/>
      <protection locked="0"/>
    </xf>
    <xf numFmtId="0" fontId="25" fillId="0" borderId="5" xfId="2" applyFont="1" applyFill="1" applyBorder="1" applyAlignment="1" applyProtection="1">
      <alignment horizontal="center" wrapText="1"/>
      <protection locked="0"/>
    </xf>
    <xf numFmtId="0" fontId="25" fillId="0" borderId="23" xfId="3" applyFont="1" applyFill="1" applyBorder="1" applyAlignment="1" applyProtection="1">
      <alignment horizontal="left" vertical="center"/>
    </xf>
    <xf numFmtId="0" fontId="25" fillId="0" borderId="51" xfId="3" applyFont="1" applyFill="1" applyBorder="1" applyAlignment="1" applyProtection="1">
      <alignment horizontal="left" vertical="center"/>
    </xf>
    <xf numFmtId="0" fontId="32" fillId="6" borderId="3" xfId="0" applyFont="1" applyFill="1" applyBorder="1" applyAlignment="1" applyProtection="1">
      <alignment horizontal="center"/>
      <protection locked="0"/>
    </xf>
    <xf numFmtId="0" fontId="32" fillId="6" borderId="4" xfId="0" applyFont="1" applyFill="1" applyBorder="1" applyAlignment="1" applyProtection="1">
      <alignment horizontal="center"/>
      <protection locked="0"/>
    </xf>
    <xf numFmtId="0" fontId="32" fillId="6" borderId="5" xfId="0" applyFont="1" applyFill="1" applyBorder="1" applyAlignment="1" applyProtection="1">
      <alignment horizontal="center"/>
      <protection locked="0"/>
    </xf>
    <xf numFmtId="0" fontId="32" fillId="0" borderId="32" xfId="0" applyFont="1" applyFill="1" applyBorder="1" applyAlignment="1">
      <alignment horizontal="left" vertical="center"/>
    </xf>
    <xf numFmtId="0" fontId="32" fillId="0" borderId="15" xfId="0" applyFont="1" applyFill="1" applyBorder="1" applyAlignment="1">
      <alignment horizontal="left" vertical="center"/>
    </xf>
    <xf numFmtId="0" fontId="32" fillId="0" borderId="34" xfId="0" applyFont="1" applyFill="1" applyBorder="1" applyAlignment="1">
      <alignment horizontal="left" vertical="center"/>
    </xf>
    <xf numFmtId="0" fontId="32" fillId="0" borderId="15" xfId="0" applyFont="1" applyBorder="1" applyAlignment="1">
      <alignment horizontal="left" vertical="center"/>
    </xf>
    <xf numFmtId="0" fontId="30" fillId="0" borderId="7" xfId="0" applyFont="1" applyBorder="1" applyAlignment="1">
      <alignment horizontal="left" vertical="center"/>
    </xf>
    <xf numFmtId="0" fontId="30" fillId="0" borderId="0" xfId="0" applyFont="1" applyBorder="1" applyAlignment="1">
      <alignment horizontal="left" vertical="center"/>
    </xf>
    <xf numFmtId="0" fontId="32" fillId="0" borderId="9" xfId="0" applyFont="1" applyBorder="1" applyAlignment="1">
      <alignment horizontal="left" vertical="center"/>
    </xf>
    <xf numFmtId="0" fontId="30" fillId="0" borderId="39" xfId="0" applyFont="1" applyBorder="1" applyAlignment="1">
      <alignment horizontal="left" vertical="center"/>
    </xf>
    <xf numFmtId="0" fontId="30" fillId="0" borderId="40" xfId="0" applyFont="1" applyBorder="1" applyAlignment="1">
      <alignment horizontal="left" vertical="center"/>
    </xf>
    <xf numFmtId="0" fontId="30" fillId="0" borderId="41" xfId="0" applyFont="1" applyBorder="1" applyAlignment="1">
      <alignment horizontal="left" vertical="center"/>
    </xf>
    <xf numFmtId="0" fontId="30" fillId="0" borderId="18" xfId="0" applyFont="1" applyBorder="1" applyAlignment="1">
      <alignment horizontal="left" vertical="center"/>
    </xf>
    <xf numFmtId="0" fontId="30" fillId="0" borderId="27" xfId="0" applyFont="1" applyBorder="1" applyAlignment="1">
      <alignment horizontal="left" vertical="center"/>
    </xf>
    <xf numFmtId="0" fontId="30" fillId="0" borderId="42" xfId="0" applyFont="1" applyBorder="1" applyAlignment="1">
      <alignment horizontal="left" vertical="center"/>
    </xf>
    <xf numFmtId="0" fontId="32" fillId="0" borderId="9" xfId="0" applyFont="1" applyFill="1" applyBorder="1" applyAlignment="1">
      <alignment horizontal="left" vertical="center"/>
    </xf>
    <xf numFmtId="0" fontId="32" fillId="0" borderId="34" xfId="0" applyFont="1" applyBorder="1" applyAlignment="1">
      <alignment horizontal="left" vertical="center"/>
    </xf>
    <xf numFmtId="0" fontId="32" fillId="0" borderId="38" xfId="0" applyFont="1" applyBorder="1" applyAlignment="1">
      <alignment horizontal="left" vertical="center"/>
    </xf>
    <xf numFmtId="0" fontId="32" fillId="0" borderId="26" xfId="0" applyFont="1" applyBorder="1" applyAlignment="1">
      <alignment horizontal="left" vertical="center"/>
    </xf>
    <xf numFmtId="0" fontId="32" fillId="0" borderId="26" xfId="0" applyFont="1" applyFill="1" applyBorder="1" applyAlignment="1">
      <alignment horizontal="left" vertical="center"/>
    </xf>
    <xf numFmtId="0" fontId="15" fillId="2" borderId="4" xfId="3" applyFont="1" applyFill="1" applyBorder="1" applyAlignment="1" applyProtection="1">
      <alignment horizontal="left" vertical="center"/>
    </xf>
    <xf numFmtId="0" fontId="15" fillId="2" borderId="5" xfId="3" applyFont="1" applyFill="1" applyBorder="1" applyAlignment="1" applyProtection="1">
      <alignment horizontal="left" vertical="center"/>
    </xf>
    <xf numFmtId="0" fontId="25" fillId="0" borderId="9" xfId="2" applyFont="1" applyFill="1" applyBorder="1" applyAlignment="1" applyProtection="1">
      <alignment horizontal="center" wrapText="1"/>
    </xf>
    <xf numFmtId="0" fontId="15" fillId="2" borderId="2" xfId="3" applyFont="1" applyFill="1" applyBorder="1" applyAlignment="1" applyProtection="1">
      <alignment horizontal="left" vertical="center"/>
    </xf>
    <xf numFmtId="0" fontId="15" fillId="2" borderId="6" xfId="3" applyFont="1" applyFill="1" applyBorder="1" applyAlignment="1" applyProtection="1">
      <alignment horizontal="left" vertical="center"/>
    </xf>
    <xf numFmtId="0" fontId="25" fillId="0" borderId="33" xfId="3" applyFont="1" applyFill="1" applyBorder="1" applyAlignment="1" applyProtection="1">
      <alignment horizontal="left" vertical="center"/>
    </xf>
    <xf numFmtId="0" fontId="25" fillId="0" borderId="38" xfId="3" applyFont="1" applyFill="1" applyBorder="1" applyAlignment="1" applyProtection="1">
      <alignment horizontal="left" vertical="center"/>
    </xf>
    <xf numFmtId="0" fontId="35" fillId="7" borderId="3" xfId="0" applyFont="1" applyFill="1" applyBorder="1" applyAlignment="1">
      <alignment horizontal="left"/>
    </xf>
    <xf numFmtId="0" fontId="35" fillId="7" borderId="4" xfId="0" applyFont="1" applyFill="1" applyBorder="1" applyAlignment="1">
      <alignment horizontal="left"/>
    </xf>
    <xf numFmtId="0" fontId="35" fillId="7" borderId="5" xfId="0" applyFont="1" applyFill="1" applyBorder="1" applyAlignment="1">
      <alignment horizontal="left"/>
    </xf>
    <xf numFmtId="0" fontId="32" fillId="0" borderId="22" xfId="0" applyFont="1" applyBorder="1" applyAlignment="1">
      <alignment horizontal="left" vertical="center"/>
    </xf>
    <xf numFmtId="0" fontId="25" fillId="6" borderId="20" xfId="3" applyFont="1" applyFill="1" applyBorder="1" applyAlignment="1" applyProtection="1">
      <alignment horizontal="center"/>
      <protection locked="0"/>
    </xf>
    <xf numFmtId="0" fontId="25" fillId="6" borderId="21" xfId="3" applyFont="1" applyFill="1" applyBorder="1" applyAlignment="1" applyProtection="1">
      <alignment horizontal="center"/>
      <protection locked="0"/>
    </xf>
    <xf numFmtId="0" fontId="25" fillId="6" borderId="11" xfId="3" applyFont="1" applyFill="1" applyBorder="1" applyAlignment="1" applyProtection="1">
      <alignment horizontal="center"/>
      <protection locked="0"/>
    </xf>
    <xf numFmtId="0" fontId="25" fillId="6" borderId="46" xfId="3" applyFont="1" applyFill="1" applyBorder="1" applyAlignment="1" applyProtection="1">
      <alignment horizontal="center"/>
      <protection locked="0"/>
    </xf>
    <xf numFmtId="0" fontId="25" fillId="6" borderId="63" xfId="3" applyFont="1" applyFill="1" applyBorder="1" applyAlignment="1" applyProtection="1">
      <alignment horizontal="center"/>
      <protection locked="0"/>
    </xf>
    <xf numFmtId="0" fontId="25" fillId="6" borderId="10" xfId="3" applyFont="1" applyFill="1" applyBorder="1" applyAlignment="1" applyProtection="1">
      <alignment horizontal="center"/>
      <protection locked="0"/>
    </xf>
    <xf numFmtId="0" fontId="25" fillId="6" borderId="17" xfId="3" applyFont="1" applyFill="1" applyBorder="1" applyAlignment="1" applyProtection="1">
      <alignment horizontal="center"/>
      <protection locked="0"/>
    </xf>
    <xf numFmtId="0" fontId="0" fillId="0" borderId="62" xfId="0" applyFill="1" applyBorder="1"/>
    <xf numFmtId="0" fontId="0" fillId="0" borderId="16" xfId="0" applyFill="1" applyBorder="1"/>
    <xf numFmtId="0" fontId="0" fillId="0" borderId="65" xfId="0" applyFill="1" applyBorder="1"/>
    <xf numFmtId="0" fontId="33" fillId="11" borderId="0" xfId="0" applyFont="1" applyFill="1"/>
    <xf numFmtId="0" fontId="0" fillId="11" borderId="0" xfId="0" applyFill="1"/>
    <xf numFmtId="0" fontId="31" fillId="11" borderId="0" xfId="0" applyFont="1" applyFill="1"/>
    <xf numFmtId="2" fontId="0" fillId="11" borderId="0" xfId="0" applyNumberFormat="1" applyFill="1"/>
    <xf numFmtId="0" fontId="34" fillId="11" borderId="0" xfId="0" applyFont="1" applyFill="1"/>
    <xf numFmtId="16" fontId="0" fillId="11" borderId="0" xfId="0" applyNumberFormat="1" applyFill="1"/>
    <xf numFmtId="0" fontId="0" fillId="11" borderId="0" xfId="0" applyNumberFormat="1" applyFill="1"/>
    <xf numFmtId="49" fontId="0" fillId="11" borderId="0" xfId="0" applyNumberFormat="1" applyFill="1"/>
  </cellXfs>
  <cellStyles count="7">
    <cellStyle name="Binlik Ayracı 3" xfId="4"/>
    <cellStyle name="Binlik Ayracı 3 2" xfId="6"/>
    <cellStyle name="Köprü" xfId="1" builtinId="8"/>
    <cellStyle name="Normal" xfId="0" builtinId="0"/>
    <cellStyle name="Normal 2" xfId="2"/>
    <cellStyle name="Normal 3" xfId="3"/>
    <cellStyle name="Normal 4" xfId="5"/>
  </cellStyles>
  <dxfs count="5">
    <dxf>
      <protection locked="1" hidden="0"/>
    </dxf>
    <dxf>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strike val="0"/>
        <outline val="0"/>
        <shadow val="0"/>
        <u val="none"/>
        <vertAlign val="baseline"/>
        <sz val="14"/>
        <color theme="1"/>
        <name val="Calibri"/>
        <scheme val="minor"/>
      </font>
      <fill>
        <patternFill patternType="solid">
          <fgColor indexed="64"/>
          <bgColor theme="1"/>
        </patternFill>
      </fill>
      <protection locked="1" hidden="0"/>
    </dxf>
  </dxfs>
  <tableStyles count="0" defaultTableStyle="TableStyleMedium2" defaultPivotStyle="PivotStyleMedium9"/>
  <colors>
    <mruColors>
      <color rgb="FFF6FEF7"/>
      <color rgb="FF12EE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image" Target="../media/image3.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4.pn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tr-TR" b="1"/>
              <a:t>Success</a:t>
            </a:r>
            <a:r>
              <a:rPr lang="tr-TR" b="1" baseline="0"/>
              <a:t> by Topic</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plotArea>
      <c:layout/>
      <c:barChart>
        <c:barDir val="bar"/>
        <c:grouping val="clustered"/>
        <c:varyColors val="0"/>
        <c:ser>
          <c:idx val="0"/>
          <c:order val="0"/>
          <c:spPr>
            <a:solidFill>
              <a:schemeClr val="accent1"/>
            </a:solidFill>
            <a:ln>
              <a:noFill/>
            </a:ln>
            <a:effectLst/>
          </c:spPr>
          <c:invertIfNegative val="0"/>
          <c:cat>
            <c:strRef>
              <c:f>EVALUATION!$C$7:$C$17</c:f>
              <c:strCache>
                <c:ptCount val="11"/>
                <c:pt idx="0">
                  <c:v>Quality Systems</c:v>
                </c:pt>
                <c:pt idx="1">
                  <c:v>Product Development and Testing</c:v>
                </c:pt>
                <c:pt idx="2">
                  <c:v>Supplier Selection &amp; Evaluation</c:v>
                </c:pt>
                <c:pt idx="3">
                  <c:v>Management Control &amp; Audit</c:v>
                </c:pt>
                <c:pt idx="4">
                  <c:v>Financial Analysis</c:v>
                </c:pt>
                <c:pt idx="5">
                  <c:v>Logistics</c:v>
                </c:pt>
                <c:pt idx="6">
                  <c:v>Productivity &amp; Maintenance</c:v>
                </c:pt>
                <c:pt idx="7">
                  <c:v>Safety, Health, Environment and Training</c:v>
                </c:pt>
                <c:pt idx="8">
                  <c:v>Security of Supply Chain</c:v>
                </c:pt>
                <c:pt idx="9">
                  <c:v>Company Profile</c:v>
                </c:pt>
                <c:pt idx="10">
                  <c:v>Sustainability &amp; Code of Conduct</c:v>
                </c:pt>
              </c:strCache>
            </c:strRef>
          </c:cat>
          <c:val>
            <c:numRef>
              <c:f>EVALUATION!$F$7:$F$17</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0-5884-4D42-9C02-2676190AD1EA}"/>
            </c:ext>
          </c:extLst>
        </c:ser>
        <c:dLbls>
          <c:showLegendKey val="0"/>
          <c:showVal val="0"/>
          <c:showCatName val="0"/>
          <c:showSerName val="0"/>
          <c:showPercent val="0"/>
          <c:showBubbleSize val="0"/>
        </c:dLbls>
        <c:gapWidth val="182"/>
        <c:axId val="380503120"/>
        <c:axId val="380504296"/>
      </c:barChart>
      <c:catAx>
        <c:axId val="3805031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380504296"/>
        <c:crosses val="autoZero"/>
        <c:auto val="1"/>
        <c:lblAlgn val="ctr"/>
        <c:lblOffset val="100"/>
        <c:noMultiLvlLbl val="0"/>
      </c:catAx>
      <c:valAx>
        <c:axId val="38050429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380503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tr-TR" sz="1800"/>
              <a:t>Supplier Grade</a:t>
            </a:r>
          </a:p>
        </c:rich>
      </c:tx>
      <c:layout>
        <c:manualLayout>
          <c:xMode val="edge"/>
          <c:yMode val="edge"/>
          <c:x val="0.34843845835060083"/>
          <c:y val="1.8518518518518517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tr-TR"/>
        </a:p>
      </c:txPr>
    </c:title>
    <c:autoTitleDeleted val="0"/>
    <c:plotArea>
      <c:layout/>
      <c:barChart>
        <c:barDir val="col"/>
        <c:grouping val="clustered"/>
        <c:varyColors val="0"/>
        <c:ser>
          <c:idx val="0"/>
          <c:order val="0"/>
          <c:tx>
            <c:v>Seri 1</c:v>
          </c:tx>
          <c:spPr>
            <a:solidFill>
              <a:schemeClr val="tx1">
                <a:alpha val="57000"/>
              </a:schemeClr>
            </a:solidFill>
            <a:ln>
              <a:noFill/>
            </a:ln>
            <a:effectLst/>
          </c:spPr>
          <c:invertIfNegative val="0"/>
          <c:dLbls>
            <c:dLbl>
              <c:idx val="0"/>
              <c:layout>
                <c:manualLayout>
                  <c:x val="3.5087719298245615E-3"/>
                  <c:y val="0.39351851851851855"/>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0D2-4C1C-9A8E-B65B0EE8DFE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tr-T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EVALUATION!$C$18</c:f>
              <c:strCache>
                <c:ptCount val="1"/>
                <c:pt idx="0">
                  <c:v>TOTAL SCORE</c:v>
                </c:pt>
              </c:strCache>
            </c:strRef>
          </c:cat>
          <c:val>
            <c:numRef>
              <c:f>EVALUATION!$D$18</c:f>
              <c:numCache>
                <c:formatCode>0.00</c:formatCode>
                <c:ptCount val="1"/>
                <c:pt idx="0">
                  <c:v>0</c:v>
                </c:pt>
              </c:numCache>
            </c:numRef>
          </c:val>
          <c:extLst xmlns:c16r2="http://schemas.microsoft.com/office/drawing/2015/06/chart">
            <c:ext xmlns:c16="http://schemas.microsoft.com/office/drawing/2014/chart" uri="{C3380CC4-5D6E-409C-BE32-E72D297353CC}">
              <c16:uniqueId val="{00000001-10D2-4C1C-9A8E-B65B0EE8DFE6}"/>
            </c:ext>
          </c:extLst>
        </c:ser>
        <c:ser>
          <c:idx val="1"/>
          <c:order val="1"/>
          <c:spPr>
            <a:blipFill>
              <a:blip xmlns:r="http://schemas.openxmlformats.org/officeDocument/2006/relationships" r:embed="rId3"/>
              <a:stretch>
                <a:fillRect/>
              </a:stretch>
            </a:blipFill>
            <a:ln>
              <a:noFill/>
            </a:ln>
            <a:effectLst/>
            <a:scene3d>
              <a:camera prst="orthographicFront"/>
              <a:lightRig rig="threePt" dir="t"/>
            </a:scene3d>
            <a:sp3d/>
          </c:spPr>
          <c:invertIfNegative val="0"/>
          <c:dPt>
            <c:idx val="0"/>
            <c:invertIfNegative val="0"/>
            <c:bubble3D val="0"/>
            <c:spPr>
              <a:blipFill>
                <a:blip xmlns:r="http://schemas.openxmlformats.org/officeDocument/2006/relationships" r:embed="rId4"/>
                <a:stretch>
                  <a:fillRect/>
                </a:stretch>
              </a:blipFill>
              <a:ln>
                <a:noFill/>
              </a:ln>
              <a:effectLst/>
              <a:scene3d>
                <a:camera prst="orthographicFront"/>
                <a:lightRig rig="threePt" dir="t"/>
              </a:scene3d>
              <a:sp3d/>
            </c:spPr>
            <c:extLst xmlns:c16r2="http://schemas.microsoft.com/office/drawing/2015/06/chart">
              <c:ext xmlns:c16="http://schemas.microsoft.com/office/drawing/2014/chart" uri="{C3380CC4-5D6E-409C-BE32-E72D297353CC}">
                <c16:uniqueId val="{00000003-10D2-4C1C-9A8E-B65B0EE8DFE6}"/>
              </c:ext>
            </c:extLst>
          </c:dPt>
          <c:trendline>
            <c:spPr>
              <a:ln w="19050" cap="rnd">
                <a:solidFill>
                  <a:schemeClr val="accent2"/>
                </a:solidFill>
                <a:prstDash val="sysDot"/>
              </a:ln>
              <a:effectLst/>
            </c:spPr>
            <c:trendlineType val="linear"/>
            <c:dispRSqr val="0"/>
            <c:dispEq val="0"/>
          </c:trendline>
          <c:cat>
            <c:strRef>
              <c:f>EVALUATION!$C$18</c:f>
              <c:strCache>
                <c:ptCount val="1"/>
                <c:pt idx="0">
                  <c:v>TOTAL SCORE</c:v>
                </c:pt>
              </c:strCache>
            </c:strRef>
          </c:cat>
          <c:val>
            <c:numRef>
              <c:f>EVALUATION!$E$18</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5-10D2-4C1C-9A8E-B65B0EE8DFE6}"/>
            </c:ext>
          </c:extLst>
        </c:ser>
        <c:dLbls>
          <c:showLegendKey val="0"/>
          <c:showVal val="0"/>
          <c:showCatName val="0"/>
          <c:showSerName val="0"/>
          <c:showPercent val="0"/>
          <c:showBubbleSize val="0"/>
        </c:dLbls>
        <c:gapWidth val="100"/>
        <c:overlap val="100"/>
        <c:axId val="380502728"/>
        <c:axId val="380504688"/>
      </c:barChart>
      <c:catAx>
        <c:axId val="380502728"/>
        <c:scaling>
          <c:orientation val="minMax"/>
        </c:scaling>
        <c:delete val="1"/>
        <c:axPos val="b"/>
        <c:numFmt formatCode="General" sourceLinked="1"/>
        <c:majorTickMark val="none"/>
        <c:minorTickMark val="none"/>
        <c:tickLblPos val="nextTo"/>
        <c:crossAx val="380504688"/>
        <c:crosses val="autoZero"/>
        <c:auto val="1"/>
        <c:lblAlgn val="ctr"/>
        <c:lblOffset val="100"/>
        <c:noMultiLvlLbl val="0"/>
      </c:catAx>
      <c:valAx>
        <c:axId val="380504688"/>
        <c:scaling>
          <c:orientation val="minMax"/>
          <c:max val="100"/>
          <c:min val="0"/>
        </c:scaling>
        <c:delete val="0"/>
        <c:axPos val="l"/>
        <c:numFmt formatCode="0.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380502728"/>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542925</xdr:colOff>
      <xdr:row>0</xdr:row>
      <xdr:rowOff>171449</xdr:rowOff>
    </xdr:from>
    <xdr:to>
      <xdr:col>21</xdr:col>
      <xdr:colOff>19050</xdr:colOff>
      <xdr:row>6</xdr:row>
      <xdr:rowOff>38099</xdr:rowOff>
    </xdr:to>
    <xdr:pic>
      <xdr:nvPicPr>
        <xdr:cNvPr id="7" name="Picture 4" descr="ORS_Rulman_Logo">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4425" y="171449"/>
          <a:ext cx="2543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9527</xdr:colOff>
      <xdr:row>30</xdr:row>
      <xdr:rowOff>62620</xdr:rowOff>
    </xdr:from>
    <xdr:to>
      <xdr:col>5</xdr:col>
      <xdr:colOff>47725</xdr:colOff>
      <xdr:row>38</xdr:row>
      <xdr:rowOff>127100</xdr:rowOff>
    </xdr:to>
    <xdr:pic>
      <xdr:nvPicPr>
        <xdr:cNvPr id="2" name="Resi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stretch>
          <a:fillRect/>
        </a:stretch>
      </xdr:blipFill>
      <xdr:spPr>
        <a:xfrm rot="16200000">
          <a:off x="186886" y="6447986"/>
          <a:ext cx="1588480" cy="2667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171450</xdr:colOff>
      <xdr:row>110</xdr:row>
      <xdr:rowOff>123825</xdr:rowOff>
    </xdr:from>
    <xdr:ext cx="194454" cy="283457"/>
    <xdr:sp macro="" textlink="">
      <xdr:nvSpPr>
        <xdr:cNvPr id="52" name="Metin kutusu 51">
          <a:extLst>
            <a:ext uri="{FF2B5EF4-FFF2-40B4-BE49-F238E27FC236}">
              <a16:creationId xmlns:a16="http://schemas.microsoft.com/office/drawing/2014/main" xmlns="" id="{00000000-0008-0000-0100-000034000000}"/>
            </a:ext>
          </a:extLst>
        </xdr:cNvPr>
        <xdr:cNvSpPr txBox="1"/>
      </xdr:nvSpPr>
      <xdr:spPr>
        <a:xfrm>
          <a:off x="3895725" y="20459700"/>
          <a:ext cx="194454" cy="2834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mc:AlternateContent xmlns:mc="http://schemas.openxmlformats.org/markup-compatibility/2006">
    <mc:Choice xmlns:a14="http://schemas.microsoft.com/office/drawing/2010/main" Requires="a14">
      <xdr:twoCellAnchor editAs="oneCell">
        <xdr:from>
          <xdr:col>3</xdr:col>
          <xdr:colOff>209550</xdr:colOff>
          <xdr:row>103</xdr:row>
          <xdr:rowOff>0</xdr:rowOff>
        </xdr:from>
        <xdr:to>
          <xdr:col>3</xdr:col>
          <xdr:colOff>514350</xdr:colOff>
          <xdr:row>104</xdr:row>
          <xdr:rowOff>28575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xmlns=""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107</xdr:row>
          <xdr:rowOff>0</xdr:rowOff>
        </xdr:from>
        <xdr:to>
          <xdr:col>3</xdr:col>
          <xdr:colOff>514350</xdr:colOff>
          <xdr:row>108</xdr:row>
          <xdr:rowOff>28575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xmlns=""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108</xdr:row>
          <xdr:rowOff>0</xdr:rowOff>
        </xdr:from>
        <xdr:to>
          <xdr:col>3</xdr:col>
          <xdr:colOff>514350</xdr:colOff>
          <xdr:row>109</xdr:row>
          <xdr:rowOff>28575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xmlns=""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109</xdr:row>
          <xdr:rowOff>0</xdr:rowOff>
        </xdr:from>
        <xdr:to>
          <xdr:col>3</xdr:col>
          <xdr:colOff>514350</xdr:colOff>
          <xdr:row>110</xdr:row>
          <xdr:rowOff>28575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xmlns=""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104</xdr:row>
          <xdr:rowOff>0</xdr:rowOff>
        </xdr:from>
        <xdr:to>
          <xdr:col>3</xdr:col>
          <xdr:colOff>514350</xdr:colOff>
          <xdr:row>105</xdr:row>
          <xdr:rowOff>28575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xmlns=""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105</xdr:row>
          <xdr:rowOff>0</xdr:rowOff>
        </xdr:from>
        <xdr:to>
          <xdr:col>3</xdr:col>
          <xdr:colOff>514350</xdr:colOff>
          <xdr:row>106</xdr:row>
          <xdr:rowOff>28575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xmlns=""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106</xdr:row>
          <xdr:rowOff>0</xdr:rowOff>
        </xdr:from>
        <xdr:to>
          <xdr:col>3</xdr:col>
          <xdr:colOff>514350</xdr:colOff>
          <xdr:row>107</xdr:row>
          <xdr:rowOff>28575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xmlns=""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121</xdr:row>
          <xdr:rowOff>0</xdr:rowOff>
        </xdr:from>
        <xdr:to>
          <xdr:col>18</xdr:col>
          <xdr:colOff>504825</xdr:colOff>
          <xdr:row>122</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xmlns=""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122</xdr:row>
          <xdr:rowOff>28575</xdr:rowOff>
        </xdr:from>
        <xdr:to>
          <xdr:col>18</xdr:col>
          <xdr:colOff>438150</xdr:colOff>
          <xdr:row>122</xdr:row>
          <xdr:rowOff>161925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xmlns=""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103</xdr:row>
          <xdr:rowOff>0</xdr:rowOff>
        </xdr:from>
        <xdr:to>
          <xdr:col>16</xdr:col>
          <xdr:colOff>514350</xdr:colOff>
          <xdr:row>104</xdr:row>
          <xdr:rowOff>28575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xmlns=""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107</xdr:row>
          <xdr:rowOff>0</xdr:rowOff>
        </xdr:from>
        <xdr:to>
          <xdr:col>16</xdr:col>
          <xdr:colOff>514350</xdr:colOff>
          <xdr:row>108</xdr:row>
          <xdr:rowOff>28575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xmlns=""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108</xdr:row>
          <xdr:rowOff>0</xdr:rowOff>
        </xdr:from>
        <xdr:to>
          <xdr:col>16</xdr:col>
          <xdr:colOff>514350</xdr:colOff>
          <xdr:row>109</xdr:row>
          <xdr:rowOff>28575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xmlns=""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109</xdr:row>
          <xdr:rowOff>0</xdr:rowOff>
        </xdr:from>
        <xdr:to>
          <xdr:col>16</xdr:col>
          <xdr:colOff>514350</xdr:colOff>
          <xdr:row>110</xdr:row>
          <xdr:rowOff>28575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xmlns=""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104</xdr:row>
          <xdr:rowOff>0</xdr:rowOff>
        </xdr:from>
        <xdr:to>
          <xdr:col>16</xdr:col>
          <xdr:colOff>514350</xdr:colOff>
          <xdr:row>105</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xmlns=""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105</xdr:row>
          <xdr:rowOff>0</xdr:rowOff>
        </xdr:from>
        <xdr:to>
          <xdr:col>16</xdr:col>
          <xdr:colOff>514350</xdr:colOff>
          <xdr:row>106</xdr:row>
          <xdr:rowOff>28575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xmlns=""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106</xdr:row>
          <xdr:rowOff>0</xdr:rowOff>
        </xdr:from>
        <xdr:to>
          <xdr:col>16</xdr:col>
          <xdr:colOff>514350</xdr:colOff>
          <xdr:row>107</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xmlns=""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103</xdr:row>
          <xdr:rowOff>0</xdr:rowOff>
        </xdr:from>
        <xdr:to>
          <xdr:col>16</xdr:col>
          <xdr:colOff>514350</xdr:colOff>
          <xdr:row>104</xdr:row>
          <xdr:rowOff>28575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xmlns=""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107</xdr:row>
          <xdr:rowOff>0</xdr:rowOff>
        </xdr:from>
        <xdr:to>
          <xdr:col>16</xdr:col>
          <xdr:colOff>514350</xdr:colOff>
          <xdr:row>108</xdr:row>
          <xdr:rowOff>28575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xmlns=""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108</xdr:row>
          <xdr:rowOff>0</xdr:rowOff>
        </xdr:from>
        <xdr:to>
          <xdr:col>16</xdr:col>
          <xdr:colOff>514350</xdr:colOff>
          <xdr:row>109</xdr:row>
          <xdr:rowOff>28575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xmlns=""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109</xdr:row>
          <xdr:rowOff>0</xdr:rowOff>
        </xdr:from>
        <xdr:to>
          <xdr:col>16</xdr:col>
          <xdr:colOff>514350</xdr:colOff>
          <xdr:row>110</xdr:row>
          <xdr:rowOff>28575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xmlns=""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104</xdr:row>
          <xdr:rowOff>0</xdr:rowOff>
        </xdr:from>
        <xdr:to>
          <xdr:col>16</xdr:col>
          <xdr:colOff>514350</xdr:colOff>
          <xdr:row>105</xdr:row>
          <xdr:rowOff>28575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xmlns=""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105</xdr:row>
          <xdr:rowOff>0</xdr:rowOff>
        </xdr:from>
        <xdr:to>
          <xdr:col>16</xdr:col>
          <xdr:colOff>514350</xdr:colOff>
          <xdr:row>106</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xmlns=""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106</xdr:row>
          <xdr:rowOff>0</xdr:rowOff>
        </xdr:from>
        <xdr:to>
          <xdr:col>16</xdr:col>
          <xdr:colOff>514350</xdr:colOff>
          <xdr:row>107</xdr:row>
          <xdr:rowOff>28575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xmlns=""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124</xdr:row>
          <xdr:rowOff>28575</xdr:rowOff>
        </xdr:from>
        <xdr:to>
          <xdr:col>18</xdr:col>
          <xdr:colOff>438150</xdr:colOff>
          <xdr:row>124</xdr:row>
          <xdr:rowOff>161925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xmlns=""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123</xdr:row>
          <xdr:rowOff>28575</xdr:rowOff>
        </xdr:from>
        <xdr:to>
          <xdr:col>18</xdr:col>
          <xdr:colOff>438150</xdr:colOff>
          <xdr:row>123</xdr:row>
          <xdr:rowOff>161925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xmlns=""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121</xdr:row>
          <xdr:rowOff>0</xdr:rowOff>
        </xdr:from>
        <xdr:to>
          <xdr:col>16</xdr:col>
          <xdr:colOff>504825</xdr:colOff>
          <xdr:row>122</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xmlns=""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122</xdr:row>
          <xdr:rowOff>28575</xdr:rowOff>
        </xdr:from>
        <xdr:to>
          <xdr:col>16</xdr:col>
          <xdr:colOff>438150</xdr:colOff>
          <xdr:row>122</xdr:row>
          <xdr:rowOff>161925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xmlns=""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124</xdr:row>
          <xdr:rowOff>28575</xdr:rowOff>
        </xdr:from>
        <xdr:to>
          <xdr:col>16</xdr:col>
          <xdr:colOff>438150</xdr:colOff>
          <xdr:row>124</xdr:row>
          <xdr:rowOff>161925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xmlns=""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123</xdr:row>
          <xdr:rowOff>28575</xdr:rowOff>
        </xdr:from>
        <xdr:to>
          <xdr:col>16</xdr:col>
          <xdr:colOff>438150</xdr:colOff>
          <xdr:row>123</xdr:row>
          <xdr:rowOff>161925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xmlns=""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121</xdr:row>
          <xdr:rowOff>9525</xdr:rowOff>
        </xdr:from>
        <xdr:to>
          <xdr:col>14</xdr:col>
          <xdr:colOff>285750</xdr:colOff>
          <xdr:row>122</xdr:row>
          <xdr:rowOff>9525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xmlns=""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122</xdr:row>
          <xdr:rowOff>9525</xdr:rowOff>
        </xdr:from>
        <xdr:to>
          <xdr:col>14</xdr:col>
          <xdr:colOff>285750</xdr:colOff>
          <xdr:row>123</xdr:row>
          <xdr:rowOff>9525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xmlns=""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123</xdr:row>
          <xdr:rowOff>9525</xdr:rowOff>
        </xdr:from>
        <xdr:to>
          <xdr:col>14</xdr:col>
          <xdr:colOff>285750</xdr:colOff>
          <xdr:row>124</xdr:row>
          <xdr:rowOff>9525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xmlns=""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124</xdr:row>
          <xdr:rowOff>9525</xdr:rowOff>
        </xdr:from>
        <xdr:to>
          <xdr:col>14</xdr:col>
          <xdr:colOff>285750</xdr:colOff>
          <xdr:row>125</xdr:row>
          <xdr:rowOff>9525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xmlns=""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121</xdr:row>
          <xdr:rowOff>9525</xdr:rowOff>
        </xdr:from>
        <xdr:to>
          <xdr:col>11</xdr:col>
          <xdr:colOff>323850</xdr:colOff>
          <xdr:row>122</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xmlns=""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122</xdr:row>
          <xdr:rowOff>9525</xdr:rowOff>
        </xdr:from>
        <xdr:to>
          <xdr:col>11</xdr:col>
          <xdr:colOff>323850</xdr:colOff>
          <xdr:row>123</xdr:row>
          <xdr:rowOff>9525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xmlns=""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123</xdr:row>
          <xdr:rowOff>9525</xdr:rowOff>
        </xdr:from>
        <xdr:to>
          <xdr:col>11</xdr:col>
          <xdr:colOff>323850</xdr:colOff>
          <xdr:row>124</xdr:row>
          <xdr:rowOff>9525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xmlns=""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124</xdr:row>
          <xdr:rowOff>9525</xdr:rowOff>
        </xdr:from>
        <xdr:to>
          <xdr:col>11</xdr:col>
          <xdr:colOff>323850</xdr:colOff>
          <xdr:row>125</xdr:row>
          <xdr:rowOff>9525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xmlns=""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121</xdr:row>
          <xdr:rowOff>9525</xdr:rowOff>
        </xdr:from>
        <xdr:to>
          <xdr:col>9</xdr:col>
          <xdr:colOff>390525</xdr:colOff>
          <xdr:row>122</xdr:row>
          <xdr:rowOff>9525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xmlns=""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122</xdr:row>
          <xdr:rowOff>9525</xdr:rowOff>
        </xdr:from>
        <xdr:to>
          <xdr:col>9</xdr:col>
          <xdr:colOff>390525</xdr:colOff>
          <xdr:row>123</xdr:row>
          <xdr:rowOff>9525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xmlns=""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123</xdr:row>
          <xdr:rowOff>9525</xdr:rowOff>
        </xdr:from>
        <xdr:to>
          <xdr:col>9</xdr:col>
          <xdr:colOff>390525</xdr:colOff>
          <xdr:row>124</xdr:row>
          <xdr:rowOff>9525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xmlns=""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124</xdr:row>
          <xdr:rowOff>9525</xdr:rowOff>
        </xdr:from>
        <xdr:to>
          <xdr:col>9</xdr:col>
          <xdr:colOff>390525</xdr:colOff>
          <xdr:row>125</xdr:row>
          <xdr:rowOff>9525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xmlns=""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113</xdr:row>
          <xdr:rowOff>171450</xdr:rowOff>
        </xdr:from>
        <xdr:to>
          <xdr:col>2</xdr:col>
          <xdr:colOff>533400</xdr:colOff>
          <xdr:row>115</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xmlns=""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115</xdr:row>
          <xdr:rowOff>47625</xdr:rowOff>
        </xdr:from>
        <xdr:to>
          <xdr:col>2</xdr:col>
          <xdr:colOff>523875</xdr:colOff>
          <xdr:row>116</xdr:row>
          <xdr:rowOff>66675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xmlns=""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114</xdr:row>
          <xdr:rowOff>0</xdr:rowOff>
        </xdr:from>
        <xdr:to>
          <xdr:col>7</xdr:col>
          <xdr:colOff>333375</xdr:colOff>
          <xdr:row>115</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xmlns=""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114</xdr:row>
          <xdr:rowOff>190500</xdr:rowOff>
        </xdr:from>
        <xdr:to>
          <xdr:col>7</xdr:col>
          <xdr:colOff>485775</xdr:colOff>
          <xdr:row>116</xdr:row>
          <xdr:rowOff>9525</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xmlns=""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115</xdr:row>
          <xdr:rowOff>28575</xdr:rowOff>
        </xdr:from>
        <xdr:to>
          <xdr:col>11</xdr:col>
          <xdr:colOff>400050</xdr:colOff>
          <xdr:row>116</xdr:row>
          <xdr:rowOff>47625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xmlns=""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590550</xdr:colOff>
          <xdr:row>114</xdr:row>
          <xdr:rowOff>0</xdr:rowOff>
        </xdr:from>
        <xdr:to>
          <xdr:col>15</xdr:col>
          <xdr:colOff>333375</xdr:colOff>
          <xdr:row>115</xdr:row>
          <xdr:rowOff>19050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xmlns=""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115</xdr:row>
          <xdr:rowOff>19050</xdr:rowOff>
        </xdr:from>
        <xdr:to>
          <xdr:col>15</xdr:col>
          <xdr:colOff>457200</xdr:colOff>
          <xdr:row>116</xdr:row>
          <xdr:rowOff>28575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xmlns=""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113</xdr:row>
          <xdr:rowOff>161925</xdr:rowOff>
        </xdr:from>
        <xdr:to>
          <xdr:col>21</xdr:col>
          <xdr:colOff>381000</xdr:colOff>
          <xdr:row>115</xdr:row>
          <xdr:rowOff>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xmlns=""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142875</xdr:colOff>
      <xdr:row>57</xdr:row>
      <xdr:rowOff>127000</xdr:rowOff>
    </xdr:from>
    <xdr:to>
      <xdr:col>1</xdr:col>
      <xdr:colOff>409673</xdr:colOff>
      <xdr:row>65</xdr:row>
      <xdr:rowOff>175604</xdr:rowOff>
    </xdr:to>
    <xdr:pic>
      <xdr:nvPicPr>
        <xdr:cNvPr id="55" name="Resim 54">
          <a:extLst>
            <a:ext uri="{FF2B5EF4-FFF2-40B4-BE49-F238E27FC236}">
              <a16:creationId xmlns:a16="http://schemas.microsoft.com/office/drawing/2014/main" xmlns="" id="{00000000-0008-0000-0100-000037000000}"/>
            </a:ext>
          </a:extLst>
        </xdr:cNvPr>
        <xdr:cNvPicPr>
          <a:picLocks noChangeAspect="1"/>
        </xdr:cNvPicPr>
      </xdr:nvPicPr>
      <xdr:blipFill>
        <a:blip xmlns:r="http://schemas.openxmlformats.org/officeDocument/2006/relationships" r:embed="rId1"/>
        <a:stretch>
          <a:fillRect/>
        </a:stretch>
      </xdr:blipFill>
      <xdr:spPr>
        <a:xfrm rot="16200000">
          <a:off x="85284" y="10662091"/>
          <a:ext cx="1588480" cy="266798"/>
        </a:xfrm>
        <a:prstGeom prst="rect">
          <a:avLst/>
        </a:prstGeom>
      </xdr:spPr>
    </xdr:pic>
    <xdr:clientData/>
  </xdr:twoCellAnchor>
  <xdr:twoCellAnchor editAs="oneCell">
    <xdr:from>
      <xdr:col>1</xdr:col>
      <xdr:colOff>158750</xdr:colOff>
      <xdr:row>145</xdr:row>
      <xdr:rowOff>127000</xdr:rowOff>
    </xdr:from>
    <xdr:to>
      <xdr:col>1</xdr:col>
      <xdr:colOff>425548</xdr:colOff>
      <xdr:row>153</xdr:row>
      <xdr:rowOff>175605</xdr:rowOff>
    </xdr:to>
    <xdr:pic>
      <xdr:nvPicPr>
        <xdr:cNvPr id="56" name="Resim 55">
          <a:extLst>
            <a:ext uri="{FF2B5EF4-FFF2-40B4-BE49-F238E27FC236}">
              <a16:creationId xmlns:a16="http://schemas.microsoft.com/office/drawing/2014/main" xmlns="" id="{00000000-0008-0000-0100-000038000000}"/>
            </a:ext>
          </a:extLst>
        </xdr:cNvPr>
        <xdr:cNvPicPr>
          <a:picLocks noChangeAspect="1"/>
        </xdr:cNvPicPr>
      </xdr:nvPicPr>
      <xdr:blipFill>
        <a:blip xmlns:r="http://schemas.openxmlformats.org/officeDocument/2006/relationships" r:embed="rId1"/>
        <a:stretch>
          <a:fillRect/>
        </a:stretch>
      </xdr:blipFill>
      <xdr:spPr>
        <a:xfrm rot="16200000">
          <a:off x="101159" y="27680091"/>
          <a:ext cx="1588480" cy="266798"/>
        </a:xfrm>
        <a:prstGeom prst="rect">
          <a:avLst/>
        </a:prstGeom>
      </xdr:spPr>
    </xdr:pic>
    <xdr:clientData/>
  </xdr:twoCellAnchor>
  <xdr:twoCellAnchor editAs="oneCell">
    <xdr:from>
      <xdr:col>10</xdr:col>
      <xdr:colOff>470647</xdr:colOff>
      <xdr:row>1</xdr:row>
      <xdr:rowOff>78441</xdr:rowOff>
    </xdr:from>
    <xdr:to>
      <xdr:col>14</xdr:col>
      <xdr:colOff>593352</xdr:colOff>
      <xdr:row>6</xdr:row>
      <xdr:rowOff>145116</xdr:rowOff>
    </xdr:to>
    <xdr:pic>
      <xdr:nvPicPr>
        <xdr:cNvPr id="54" name="Picture 4" descr="ORS_Rulman_Logo">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01118" y="268941"/>
          <a:ext cx="2543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174625</xdr:colOff>
      <xdr:row>94</xdr:row>
      <xdr:rowOff>127000</xdr:rowOff>
    </xdr:from>
    <xdr:to>
      <xdr:col>1</xdr:col>
      <xdr:colOff>441423</xdr:colOff>
      <xdr:row>102</xdr:row>
      <xdr:rowOff>175605</xdr:rowOff>
    </xdr:to>
    <xdr:pic>
      <xdr:nvPicPr>
        <xdr:cNvPr id="2" name="Resim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rot="16200000">
          <a:off x="117034" y="17551841"/>
          <a:ext cx="1588480" cy="266798"/>
        </a:xfrm>
        <a:prstGeom prst="rect">
          <a:avLst/>
        </a:prstGeom>
      </xdr:spPr>
    </xdr:pic>
    <xdr:clientData/>
  </xdr:twoCellAnchor>
  <xdr:twoCellAnchor editAs="oneCell">
    <xdr:from>
      <xdr:col>1</xdr:col>
      <xdr:colOff>174625</xdr:colOff>
      <xdr:row>202</xdr:row>
      <xdr:rowOff>142875</xdr:rowOff>
    </xdr:from>
    <xdr:to>
      <xdr:col>1</xdr:col>
      <xdr:colOff>441423</xdr:colOff>
      <xdr:row>211</xdr:row>
      <xdr:rowOff>16855</xdr:rowOff>
    </xdr:to>
    <xdr:pic>
      <xdr:nvPicPr>
        <xdr:cNvPr id="3" name="Resim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rot="16200000">
          <a:off x="117034" y="38395716"/>
          <a:ext cx="1588480" cy="266798"/>
        </a:xfrm>
        <a:prstGeom prst="rect">
          <a:avLst/>
        </a:prstGeom>
      </xdr:spPr>
    </xdr:pic>
    <xdr:clientData/>
  </xdr:twoCellAnchor>
  <xdr:twoCellAnchor editAs="oneCell">
    <xdr:from>
      <xdr:col>8</xdr:col>
      <xdr:colOff>219075</xdr:colOff>
      <xdr:row>0</xdr:row>
      <xdr:rowOff>152400</xdr:rowOff>
    </xdr:from>
    <xdr:to>
      <xdr:col>12</xdr:col>
      <xdr:colOff>323850</xdr:colOff>
      <xdr:row>6</xdr:row>
      <xdr:rowOff>19050</xdr:rowOff>
    </xdr:to>
    <xdr:pic>
      <xdr:nvPicPr>
        <xdr:cNvPr id="4" name="Picture 4" descr="ORS_Rulman_Logo">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72100" y="152400"/>
          <a:ext cx="2543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238125</xdr:colOff>
      <xdr:row>19</xdr:row>
      <xdr:rowOff>171450</xdr:rowOff>
    </xdr:from>
    <xdr:to>
      <xdr:col>5</xdr:col>
      <xdr:colOff>638175</xdr:colOff>
      <xdr:row>34</xdr:row>
      <xdr:rowOff>57150</xdr:rowOff>
    </xdr:to>
    <xdr:graphicFrame macro="">
      <xdr:nvGraphicFramePr>
        <xdr:cNvPr id="4" name="Grafik 3">
          <a:extLst>
            <a:ext uri="{FF2B5EF4-FFF2-40B4-BE49-F238E27FC236}">
              <a16:creationId xmlns:a16="http://schemas.microsoft.com/office/drawing/2014/main" xmlns=""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438151</xdr:colOff>
      <xdr:row>7</xdr:row>
      <xdr:rowOff>19050</xdr:rowOff>
    </xdr:from>
    <xdr:to>
      <xdr:col>12</xdr:col>
      <xdr:colOff>0</xdr:colOff>
      <xdr:row>21</xdr:row>
      <xdr:rowOff>171450</xdr:rowOff>
    </xdr:to>
    <xdr:graphicFrame macro="">
      <xdr:nvGraphicFramePr>
        <xdr:cNvPr id="7" name="Grafik 6">
          <a:extLst>
            <a:ext uri="{FF2B5EF4-FFF2-40B4-BE49-F238E27FC236}">
              <a16:creationId xmlns:a16="http://schemas.microsoft.com/office/drawing/2014/main" xmlns=""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142875</xdr:colOff>
      <xdr:row>24</xdr:row>
      <xdr:rowOff>85725</xdr:rowOff>
    </xdr:from>
    <xdr:to>
      <xdr:col>1</xdr:col>
      <xdr:colOff>409673</xdr:colOff>
      <xdr:row>32</xdr:row>
      <xdr:rowOff>150205</xdr:rowOff>
    </xdr:to>
    <xdr:pic>
      <xdr:nvPicPr>
        <xdr:cNvPr id="5" name="Resim 4">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3"/>
        <a:stretch>
          <a:fillRect/>
        </a:stretch>
      </xdr:blipFill>
      <xdr:spPr>
        <a:xfrm rot="16200000">
          <a:off x="91634" y="5185216"/>
          <a:ext cx="1588480" cy="266798"/>
        </a:xfrm>
        <a:prstGeom prst="rect">
          <a:avLst/>
        </a:prstGeom>
      </xdr:spPr>
    </xdr:pic>
    <xdr:clientData/>
  </xdr:twoCellAnchor>
  <xdr:twoCellAnchor editAs="oneCell">
    <xdr:from>
      <xdr:col>8</xdr:col>
      <xdr:colOff>248210</xdr:colOff>
      <xdr:row>1</xdr:row>
      <xdr:rowOff>80682</xdr:rowOff>
    </xdr:from>
    <xdr:to>
      <xdr:col>11</xdr:col>
      <xdr:colOff>67234</xdr:colOff>
      <xdr:row>6</xdr:row>
      <xdr:rowOff>71157</xdr:rowOff>
    </xdr:to>
    <xdr:pic>
      <xdr:nvPicPr>
        <xdr:cNvPr id="6" name="Picture 4" descr="ORS_Rulman_Logo">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87945" y="282388"/>
          <a:ext cx="2530848" cy="1021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36</xdr:col>
      <xdr:colOff>0</xdr:colOff>
      <xdr:row>27</xdr:row>
      <xdr:rowOff>0</xdr:rowOff>
    </xdr:from>
    <xdr:to>
      <xdr:col>38</xdr:col>
      <xdr:colOff>114300</xdr:colOff>
      <xdr:row>39</xdr:row>
      <xdr:rowOff>0</xdr:rowOff>
    </xdr:to>
    <xdr:sp macro="" textlink="">
      <xdr:nvSpPr>
        <xdr:cNvPr id="3" name="Dikdörtgen 2">
          <a:extLst>
            <a:ext uri="{FF2B5EF4-FFF2-40B4-BE49-F238E27FC236}">
              <a16:creationId xmlns:a16="http://schemas.microsoft.com/office/drawing/2014/main" xmlns="" id="{00000000-0008-0000-0400-000003000000}"/>
            </a:ext>
          </a:extLst>
        </xdr:cNvPr>
        <xdr:cNvSpPr/>
      </xdr:nvSpPr>
      <xdr:spPr>
        <a:xfrm>
          <a:off x="21945600" y="5334000"/>
          <a:ext cx="1333500" cy="2390775"/>
        </a:xfrm>
        <a:prstGeom prst="rect">
          <a:avLst/>
        </a:prstGeom>
        <a:gradFill flip="none" rotWithShape="0">
          <a:gsLst>
            <a:gs pos="0">
              <a:srgbClr val="92D050"/>
            </a:gs>
            <a:gs pos="16000">
              <a:srgbClr val="FFFF00">
                <a:alpha val="50000"/>
              </a:srgbClr>
            </a:gs>
            <a:gs pos="100000">
              <a:srgbClr val="FF0000">
                <a:alpha val="50000"/>
              </a:srgbClr>
            </a:gs>
            <a:gs pos="50000">
              <a:srgbClr val="FF8300">
                <a:alpha val="50000"/>
              </a:srgbClr>
            </a:gs>
            <a:gs pos="33000">
              <a:srgbClr val="FFC000">
                <a:alpha val="50000"/>
              </a:srgbClr>
            </a:gs>
          </a:gsLst>
          <a:lin ang="5400000" scaled="0"/>
          <a:tileRect/>
        </a:gra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er.senel/AppData/Local/Microsoft/Windows/INetCache/Content.Outlook/WQHMU7BB/Kopya%20Supplier%20Surve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GENERAL INFORMATION"/>
      <sheetName val="TECHNICAL REQUİREMENTS"/>
      <sheetName val="Sayfa2"/>
    </sheetNames>
    <sheetDataSet>
      <sheetData sheetId="0"/>
      <sheetData sheetId="1"/>
      <sheetData sheetId="2"/>
      <sheetData sheetId="3">
        <row r="3">
          <cell r="E3" t="str">
            <v>Please select</v>
          </cell>
        </row>
        <row r="4">
          <cell r="E4" t="str">
            <v>Yes</v>
          </cell>
        </row>
        <row r="5">
          <cell r="E5" t="str">
            <v>No</v>
          </cell>
        </row>
      </sheetData>
    </sheetDataSet>
  </externalBook>
</externalLink>
</file>

<file path=xl/tables/table1.xml><?xml version="1.0" encoding="utf-8"?>
<table xmlns="http://schemas.openxmlformats.org/spreadsheetml/2006/main" id="1" name="Tablo1" displayName="Tablo1" ref="N8:O12" totalsRowShown="0" headerRowDxfId="4" dataDxfId="3" tableBorderDxfId="2">
  <tableColumns count="2">
    <tableColumn id="1" name="Grade" dataDxfId="1"/>
    <tableColumn id="2" name="Result" dataDxfId="0"/>
  </tableColumns>
  <tableStyleInfo name="TableStyleLight13"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rsbearings.com/" TargetMode="External"/><Relationship Id="rId1" Type="http://schemas.openxmlformats.org/officeDocument/2006/relationships/hyperlink" Target="mailto:purchasing@ors.com.t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AG48"/>
  <sheetViews>
    <sheetView showGridLines="0" tabSelected="1" zoomScaleNormal="100" workbookViewId="0">
      <selection activeCell="I41" sqref="I41"/>
    </sheetView>
  </sheetViews>
  <sheetFormatPr defaultColWidth="9.140625" defaultRowHeight="15"/>
  <cols>
    <col min="1" max="1" width="9.140625" style="146"/>
    <col min="2" max="8" width="1.7109375" style="14" customWidth="1"/>
    <col min="9" max="16" width="9.140625" style="14"/>
    <col min="17" max="17" width="2.140625" style="14" customWidth="1"/>
    <col min="18" max="18" width="9.140625" style="14"/>
    <col min="19" max="19" width="7.28515625" style="14" customWidth="1"/>
    <col min="20" max="20" width="9.140625" style="14" hidden="1" customWidth="1"/>
    <col min="21" max="27" width="9.140625" style="14"/>
    <col min="28" max="28" width="5.85546875" style="14" customWidth="1"/>
    <col min="29" max="30" width="9.140625" style="14" hidden="1" customWidth="1"/>
    <col min="31" max="16384" width="9.140625" style="14"/>
  </cols>
  <sheetData>
    <row r="1" spans="1:33" ht="15.75" thickTop="1">
      <c r="A1" s="15"/>
      <c r="B1" s="310"/>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2"/>
    </row>
    <row r="2" spans="1:33">
      <c r="A2" s="15"/>
      <c r="B2" s="147"/>
      <c r="C2" s="1"/>
      <c r="D2" s="1"/>
      <c r="E2" s="1"/>
      <c r="F2" s="1"/>
      <c r="G2" s="1"/>
      <c r="H2" s="1"/>
      <c r="I2" s="1"/>
      <c r="J2" s="1"/>
      <c r="K2" s="1"/>
      <c r="L2" s="1"/>
      <c r="M2" s="1"/>
      <c r="N2" s="1"/>
      <c r="O2" s="1"/>
      <c r="P2" s="1"/>
      <c r="Q2" s="1"/>
      <c r="R2" s="1"/>
      <c r="S2" s="1"/>
      <c r="T2" s="1"/>
      <c r="U2" s="1"/>
      <c r="V2" s="1"/>
      <c r="W2" s="1"/>
      <c r="X2" s="1"/>
      <c r="Y2" s="1"/>
      <c r="Z2" s="1"/>
      <c r="AA2" s="1"/>
      <c r="AB2" s="1"/>
      <c r="AC2" s="1"/>
      <c r="AD2" s="2"/>
      <c r="AE2" s="16"/>
    </row>
    <row r="3" spans="1:33">
      <c r="A3" s="15"/>
      <c r="B3" s="147"/>
      <c r="C3" s="1"/>
      <c r="D3" s="1"/>
      <c r="E3" s="1"/>
      <c r="F3" s="1"/>
      <c r="G3" s="1"/>
      <c r="H3" s="1"/>
      <c r="I3" s="1"/>
      <c r="J3" s="1"/>
      <c r="K3" s="1"/>
      <c r="L3" s="1"/>
      <c r="M3" s="1"/>
      <c r="N3" s="1"/>
      <c r="O3" s="1"/>
      <c r="P3" s="1"/>
      <c r="Q3" s="1"/>
      <c r="R3" s="1"/>
      <c r="S3" s="1"/>
      <c r="T3" s="1"/>
      <c r="U3" s="1"/>
      <c r="V3" s="1"/>
      <c r="W3" s="1"/>
      <c r="X3" s="1"/>
      <c r="Y3" s="1"/>
      <c r="Z3" s="1"/>
      <c r="AA3" s="1"/>
      <c r="AB3" s="1"/>
      <c r="AC3" s="1"/>
      <c r="AD3" s="2"/>
      <c r="AE3" s="16"/>
    </row>
    <row r="4" spans="1:33">
      <c r="A4" s="15"/>
      <c r="B4" s="147"/>
      <c r="C4" s="1"/>
      <c r="D4" s="1"/>
      <c r="E4" s="1"/>
      <c r="F4" s="1"/>
      <c r="G4" s="1"/>
      <c r="H4" s="1"/>
      <c r="I4" s="1"/>
      <c r="J4" s="1"/>
      <c r="K4" s="1"/>
      <c r="L4" s="1"/>
      <c r="M4" s="1"/>
      <c r="N4" s="1"/>
      <c r="O4" s="1"/>
      <c r="P4" s="1"/>
      <c r="Q4" s="1"/>
      <c r="R4" s="1"/>
      <c r="S4" s="1"/>
      <c r="T4" s="1"/>
      <c r="U4" s="1"/>
      <c r="V4" s="1"/>
      <c r="W4" s="1"/>
      <c r="X4" s="1"/>
      <c r="Y4" s="1"/>
      <c r="Z4" s="1"/>
      <c r="AA4" s="1"/>
      <c r="AB4" s="1"/>
      <c r="AC4" s="1"/>
      <c r="AD4" s="2"/>
      <c r="AE4" s="16"/>
    </row>
    <row r="5" spans="1:33">
      <c r="A5" s="15"/>
      <c r="B5" s="147"/>
      <c r="C5" s="1"/>
      <c r="D5" s="1"/>
      <c r="E5" s="1"/>
      <c r="F5" s="1"/>
      <c r="G5" s="1"/>
      <c r="H5" s="1"/>
      <c r="I5" s="1"/>
      <c r="J5" s="1"/>
      <c r="K5" s="1"/>
      <c r="L5" s="1"/>
      <c r="M5" s="1"/>
      <c r="N5" s="1"/>
      <c r="O5" s="1"/>
      <c r="P5" s="1"/>
      <c r="Q5" s="1"/>
      <c r="R5" s="1"/>
      <c r="S5" s="1"/>
      <c r="T5" s="1"/>
      <c r="U5" s="1"/>
      <c r="V5" s="1"/>
      <c r="W5" s="1"/>
      <c r="X5" s="1"/>
      <c r="Y5" s="1"/>
      <c r="Z5" s="1"/>
      <c r="AA5" s="1"/>
      <c r="AB5" s="1"/>
      <c r="AC5" s="1"/>
      <c r="AD5" s="2"/>
      <c r="AE5" s="16"/>
    </row>
    <row r="6" spans="1:33">
      <c r="A6" s="15"/>
      <c r="B6" s="147"/>
      <c r="C6" s="1"/>
      <c r="D6" s="1"/>
      <c r="E6" s="1"/>
      <c r="F6" s="1"/>
      <c r="G6" s="1"/>
      <c r="H6" s="1"/>
      <c r="I6" s="1"/>
      <c r="J6" s="1"/>
      <c r="K6" s="1"/>
      <c r="L6" s="1"/>
      <c r="M6" s="1"/>
      <c r="N6" s="1"/>
      <c r="O6" s="1"/>
      <c r="P6" s="1"/>
      <c r="Q6" s="1"/>
      <c r="R6" s="1"/>
      <c r="S6" s="1"/>
      <c r="T6" s="1"/>
      <c r="U6" s="1"/>
      <c r="V6" s="1"/>
      <c r="W6" s="1"/>
      <c r="X6" s="1"/>
      <c r="Y6" s="1"/>
      <c r="Z6" s="1"/>
      <c r="AA6" s="1"/>
      <c r="AB6" s="1"/>
      <c r="AC6" s="1"/>
      <c r="AD6" s="2"/>
      <c r="AE6" s="16"/>
      <c r="AF6" s="146"/>
      <c r="AG6" s="146"/>
    </row>
    <row r="7" spans="1:33">
      <c r="A7" s="15"/>
      <c r="B7" s="147"/>
      <c r="C7" s="1"/>
      <c r="D7" s="1"/>
      <c r="E7" s="1"/>
      <c r="F7" s="1"/>
      <c r="G7" s="1"/>
      <c r="H7" s="1"/>
      <c r="I7" s="1"/>
      <c r="J7" s="1"/>
      <c r="K7" s="1"/>
      <c r="L7" s="1"/>
      <c r="M7" s="1"/>
      <c r="N7" s="1"/>
      <c r="O7" s="1"/>
      <c r="P7" s="1"/>
      <c r="Q7" s="1"/>
      <c r="R7" s="1"/>
      <c r="S7" s="1"/>
      <c r="T7" s="1"/>
      <c r="U7" s="1"/>
      <c r="V7" s="1"/>
      <c r="W7" s="1"/>
      <c r="X7" s="1"/>
      <c r="Y7" s="1"/>
      <c r="Z7" s="1"/>
      <c r="AA7" s="1"/>
      <c r="AB7" s="1"/>
      <c r="AC7" s="1"/>
      <c r="AD7" s="2"/>
      <c r="AE7" s="16"/>
      <c r="AF7" s="146"/>
      <c r="AG7" s="146"/>
    </row>
    <row r="8" spans="1:33">
      <c r="A8" s="15"/>
      <c r="B8" s="147"/>
      <c r="C8" s="1"/>
      <c r="D8" s="1"/>
      <c r="E8" s="1"/>
      <c r="F8" s="1"/>
      <c r="G8" s="1"/>
      <c r="H8" s="1"/>
      <c r="I8" s="1"/>
      <c r="J8" s="1"/>
      <c r="K8" s="1"/>
      <c r="L8" s="1"/>
      <c r="M8" s="1"/>
      <c r="N8" s="1"/>
      <c r="O8" s="1"/>
      <c r="P8" s="1" t="s">
        <v>0</v>
      </c>
      <c r="Q8" s="1"/>
      <c r="R8" s="1"/>
      <c r="S8" s="1"/>
      <c r="T8" s="1"/>
      <c r="U8" s="1"/>
      <c r="V8" s="1"/>
      <c r="W8" s="1"/>
      <c r="X8" s="1"/>
      <c r="Y8" s="1"/>
      <c r="Z8" s="1"/>
      <c r="AA8" s="1"/>
      <c r="AB8" s="1"/>
      <c r="AC8" s="1"/>
      <c r="AD8" s="2"/>
      <c r="AE8" s="16"/>
      <c r="AF8" s="146"/>
      <c r="AG8" s="146"/>
    </row>
    <row r="9" spans="1:33">
      <c r="A9" s="15"/>
      <c r="B9" s="147"/>
      <c r="C9" s="1"/>
      <c r="D9" s="1"/>
      <c r="E9" s="1"/>
      <c r="F9" s="1"/>
      <c r="G9" s="1"/>
      <c r="H9" s="1"/>
      <c r="I9" s="1"/>
      <c r="J9" s="1"/>
      <c r="K9" s="1"/>
      <c r="L9" s="1"/>
      <c r="M9" s="1"/>
      <c r="N9" s="1"/>
      <c r="O9" s="1"/>
      <c r="P9" s="1" t="s">
        <v>1</v>
      </c>
      <c r="Q9" s="1"/>
      <c r="R9" s="1"/>
      <c r="S9" s="1"/>
      <c r="T9" s="1"/>
      <c r="U9" s="1"/>
      <c r="V9" s="1"/>
      <c r="W9" s="1"/>
      <c r="X9" s="1"/>
      <c r="Y9" s="1"/>
      <c r="Z9" s="1"/>
      <c r="AA9" s="1"/>
      <c r="AB9" s="1"/>
      <c r="AC9" s="1"/>
      <c r="AD9" s="2"/>
      <c r="AE9" s="16"/>
      <c r="AF9" s="146"/>
      <c r="AG9" s="146"/>
    </row>
    <row r="10" spans="1:33">
      <c r="A10" s="15"/>
      <c r="B10" s="147"/>
      <c r="C10" s="1"/>
      <c r="D10" s="1"/>
      <c r="E10" s="1"/>
      <c r="F10" s="1"/>
      <c r="G10" s="1"/>
      <c r="H10" s="1"/>
      <c r="I10" s="1"/>
      <c r="J10" s="1"/>
      <c r="K10" s="1"/>
      <c r="L10" s="1"/>
      <c r="M10" s="1"/>
      <c r="N10" s="1"/>
      <c r="O10" s="1"/>
      <c r="P10" s="1" t="s">
        <v>2</v>
      </c>
      <c r="Q10" s="1"/>
      <c r="R10" s="1"/>
      <c r="S10" s="1"/>
      <c r="T10" s="1"/>
      <c r="U10" s="1"/>
      <c r="V10" s="1"/>
      <c r="W10" s="1"/>
      <c r="X10" s="1"/>
      <c r="Y10" s="1"/>
      <c r="Z10" s="1"/>
      <c r="AA10" s="1"/>
      <c r="AB10" s="1"/>
      <c r="AC10" s="1"/>
      <c r="AD10" s="2"/>
      <c r="AE10" s="16"/>
      <c r="AF10" s="146"/>
      <c r="AG10" s="146"/>
    </row>
    <row r="11" spans="1:33">
      <c r="A11" s="15"/>
      <c r="B11" s="147"/>
      <c r="C11" s="1"/>
      <c r="D11" s="1"/>
      <c r="E11" s="1"/>
      <c r="F11" s="1"/>
      <c r="G11" s="1"/>
      <c r="H11" s="1"/>
      <c r="I11" s="1"/>
      <c r="J11" s="1"/>
      <c r="K11" s="1"/>
      <c r="L11" s="1"/>
      <c r="M11" s="1"/>
      <c r="N11" s="1"/>
      <c r="O11" s="1"/>
      <c r="P11" s="3" t="s">
        <v>3</v>
      </c>
      <c r="Q11" s="1"/>
      <c r="R11" s="1"/>
      <c r="S11" s="1"/>
      <c r="T11" s="1"/>
      <c r="U11" s="1"/>
      <c r="V11" s="1"/>
      <c r="W11" s="1"/>
      <c r="X11" s="1"/>
      <c r="Y11" s="1"/>
      <c r="Z11" s="1"/>
      <c r="AA11" s="1"/>
      <c r="AB11" s="1"/>
      <c r="AC11" s="1"/>
      <c r="AD11" s="2"/>
      <c r="AE11" s="16"/>
      <c r="AF11" s="146"/>
      <c r="AG11" s="146"/>
    </row>
    <row r="12" spans="1:33">
      <c r="A12" s="15"/>
      <c r="B12" s="147"/>
      <c r="C12" s="1"/>
      <c r="D12" s="1"/>
      <c r="E12" s="1"/>
      <c r="F12" s="1"/>
      <c r="G12" s="1"/>
      <c r="H12" s="1"/>
      <c r="I12" s="1"/>
      <c r="J12" s="1"/>
      <c r="K12" s="1"/>
      <c r="L12" s="1"/>
      <c r="M12" s="1"/>
      <c r="N12" s="1"/>
      <c r="O12" s="1"/>
      <c r="P12" s="3" t="s">
        <v>4</v>
      </c>
      <c r="Q12" s="1"/>
      <c r="R12" s="1"/>
      <c r="S12" s="1"/>
      <c r="T12" s="1"/>
      <c r="U12" s="1"/>
      <c r="V12" s="1"/>
      <c r="W12" s="1"/>
      <c r="X12" s="1"/>
      <c r="Y12" s="1"/>
      <c r="Z12" s="1"/>
      <c r="AA12" s="1"/>
      <c r="AB12" s="1"/>
      <c r="AC12" s="1"/>
      <c r="AD12" s="2"/>
      <c r="AE12" s="16"/>
      <c r="AF12" s="146"/>
      <c r="AG12" s="146"/>
    </row>
    <row r="13" spans="1:33">
      <c r="A13" s="15"/>
      <c r="B13" s="147"/>
      <c r="C13" s="1"/>
      <c r="D13" s="1"/>
      <c r="E13" s="1"/>
      <c r="F13" s="1"/>
      <c r="G13" s="1"/>
      <c r="H13" s="1"/>
      <c r="I13" s="1"/>
      <c r="J13" s="1"/>
      <c r="K13" s="1"/>
      <c r="L13" s="1"/>
      <c r="M13" s="1"/>
      <c r="N13" s="1"/>
      <c r="O13" s="1"/>
      <c r="P13" s="3"/>
      <c r="Q13" s="1"/>
      <c r="R13" s="1"/>
      <c r="S13" s="1"/>
      <c r="T13" s="1"/>
      <c r="U13" s="1"/>
      <c r="V13" s="1"/>
      <c r="W13" s="1"/>
      <c r="X13" s="1"/>
      <c r="Y13" s="1"/>
      <c r="Z13" s="1"/>
      <c r="AA13" s="1"/>
      <c r="AB13" s="1"/>
      <c r="AC13" s="1"/>
      <c r="AD13" s="2"/>
      <c r="AE13" s="16"/>
      <c r="AF13" s="146"/>
      <c r="AG13" s="146"/>
    </row>
    <row r="14" spans="1:33">
      <c r="A14" s="15"/>
      <c r="B14" s="147"/>
      <c r="C14" s="1"/>
      <c r="D14" s="1"/>
      <c r="E14" s="1"/>
      <c r="F14" s="1"/>
      <c r="G14" s="1"/>
      <c r="H14" s="1"/>
      <c r="I14" s="1"/>
      <c r="J14" s="1"/>
      <c r="K14" s="1"/>
      <c r="L14" s="1"/>
      <c r="M14" s="1"/>
      <c r="N14" s="374" t="s">
        <v>5</v>
      </c>
      <c r="O14" s="374"/>
      <c r="P14" s="374"/>
      <c r="Q14" s="374"/>
      <c r="R14" s="374"/>
      <c r="S14" s="374"/>
      <c r="T14" s="374"/>
      <c r="U14" s="374"/>
      <c r="V14" s="374"/>
      <c r="W14" s="374"/>
      <c r="X14" s="4"/>
      <c r="Y14" s="4"/>
      <c r="Z14" s="1"/>
      <c r="AA14" s="1"/>
      <c r="AB14" s="1"/>
      <c r="AC14" s="1"/>
      <c r="AD14" s="2"/>
      <c r="AE14" s="16"/>
      <c r="AF14" s="146"/>
      <c r="AG14" s="146"/>
    </row>
    <row r="15" spans="1:33">
      <c r="A15" s="15"/>
      <c r="B15" s="147"/>
      <c r="C15" s="1"/>
      <c r="D15" s="1"/>
      <c r="E15" s="1"/>
      <c r="F15" s="1"/>
      <c r="G15" s="1"/>
      <c r="H15" s="1"/>
      <c r="I15" s="1"/>
      <c r="J15" s="1"/>
      <c r="K15" s="1"/>
      <c r="L15" s="1"/>
      <c r="M15" s="1"/>
      <c r="N15" s="375" t="s">
        <v>6</v>
      </c>
      <c r="O15" s="376"/>
      <c r="P15" s="376"/>
      <c r="Q15" s="376"/>
      <c r="R15" s="376"/>
      <c r="S15" s="376"/>
      <c r="T15" s="376"/>
      <c r="U15" s="376"/>
      <c r="V15" s="376"/>
      <c r="W15" s="376"/>
      <c r="X15" s="4"/>
      <c r="Y15" s="4"/>
      <c r="Z15" s="1"/>
      <c r="AA15" s="1"/>
      <c r="AB15" s="1"/>
      <c r="AC15" s="1"/>
      <c r="AD15" s="2"/>
      <c r="AE15" s="16"/>
      <c r="AF15" s="146"/>
      <c r="AG15" s="146"/>
    </row>
    <row r="16" spans="1:33">
      <c r="A16" s="15"/>
      <c r="B16" s="147"/>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2"/>
      <c r="AE16" s="16"/>
      <c r="AF16" s="146"/>
      <c r="AG16" s="146"/>
    </row>
    <row r="17" spans="1:33">
      <c r="A17" s="15"/>
      <c r="B17" s="147"/>
      <c r="C17" s="1"/>
      <c r="D17" s="1"/>
      <c r="E17" s="1"/>
      <c r="F17" s="1"/>
      <c r="G17" s="1"/>
      <c r="H17" s="1"/>
      <c r="I17" s="377" t="s">
        <v>7</v>
      </c>
      <c r="J17" s="377"/>
      <c r="K17" s="377"/>
      <c r="L17" s="377"/>
      <c r="M17" s="377"/>
      <c r="N17" s="377"/>
      <c r="O17" s="377"/>
      <c r="P17" s="377"/>
      <c r="Q17" s="377"/>
      <c r="R17" s="377"/>
      <c r="S17" s="377"/>
      <c r="T17" s="377"/>
      <c r="U17" s="377"/>
      <c r="V17" s="377"/>
      <c r="W17" s="377"/>
      <c r="X17" s="377"/>
      <c r="Y17" s="377"/>
      <c r="Z17" s="377"/>
      <c r="AA17" s="377"/>
      <c r="AB17" s="377"/>
      <c r="AC17" s="377"/>
      <c r="AD17" s="2"/>
      <c r="AE17" s="16"/>
      <c r="AF17" s="146"/>
      <c r="AG17" s="146"/>
    </row>
    <row r="18" spans="1:33">
      <c r="A18" s="15"/>
      <c r="B18" s="147"/>
      <c r="C18" s="1"/>
      <c r="D18" s="1"/>
      <c r="E18" s="1"/>
      <c r="F18" s="1"/>
      <c r="G18" s="1"/>
      <c r="H18" s="1"/>
      <c r="I18" s="377"/>
      <c r="J18" s="377"/>
      <c r="K18" s="377"/>
      <c r="L18" s="377"/>
      <c r="M18" s="377"/>
      <c r="N18" s="377"/>
      <c r="O18" s="377"/>
      <c r="P18" s="377"/>
      <c r="Q18" s="377"/>
      <c r="R18" s="377"/>
      <c r="S18" s="377"/>
      <c r="T18" s="377"/>
      <c r="U18" s="377"/>
      <c r="V18" s="377"/>
      <c r="W18" s="377"/>
      <c r="X18" s="377"/>
      <c r="Y18" s="377"/>
      <c r="Z18" s="377"/>
      <c r="AA18" s="377"/>
      <c r="AB18" s="377"/>
      <c r="AC18" s="377"/>
      <c r="AD18" s="2"/>
      <c r="AE18" s="16"/>
      <c r="AF18" s="146"/>
      <c r="AG18" s="146"/>
    </row>
    <row r="19" spans="1:33">
      <c r="A19" s="15"/>
      <c r="B19" s="147"/>
      <c r="C19" s="1"/>
      <c r="D19" s="1"/>
      <c r="E19" s="1"/>
      <c r="F19" s="1"/>
      <c r="G19" s="1"/>
      <c r="H19" s="1"/>
      <c r="I19" s="377"/>
      <c r="J19" s="377"/>
      <c r="K19" s="377"/>
      <c r="L19" s="377"/>
      <c r="M19" s="377"/>
      <c r="N19" s="377"/>
      <c r="O19" s="377"/>
      <c r="P19" s="377"/>
      <c r="Q19" s="377"/>
      <c r="R19" s="377"/>
      <c r="S19" s="377"/>
      <c r="T19" s="377"/>
      <c r="U19" s="377"/>
      <c r="V19" s="377"/>
      <c r="W19" s="377"/>
      <c r="X19" s="377"/>
      <c r="Y19" s="377"/>
      <c r="Z19" s="377"/>
      <c r="AA19" s="377"/>
      <c r="AB19" s="377"/>
      <c r="AC19" s="377"/>
      <c r="AD19" s="2"/>
      <c r="AE19" s="16"/>
      <c r="AF19" s="146"/>
      <c r="AG19" s="146"/>
    </row>
    <row r="20" spans="1:33">
      <c r="A20" s="15"/>
      <c r="B20" s="147"/>
      <c r="C20" s="1"/>
      <c r="D20" s="1"/>
      <c r="E20" s="1"/>
      <c r="F20" s="1"/>
      <c r="G20" s="1"/>
      <c r="H20" s="1"/>
      <c r="I20" s="377"/>
      <c r="J20" s="377"/>
      <c r="K20" s="377"/>
      <c r="L20" s="377"/>
      <c r="M20" s="377"/>
      <c r="N20" s="377"/>
      <c r="O20" s="377"/>
      <c r="P20" s="377"/>
      <c r="Q20" s="377"/>
      <c r="R20" s="377"/>
      <c r="S20" s="377"/>
      <c r="T20" s="377"/>
      <c r="U20" s="377"/>
      <c r="V20" s="377"/>
      <c r="W20" s="377"/>
      <c r="X20" s="377"/>
      <c r="Y20" s="377"/>
      <c r="Z20" s="377"/>
      <c r="AA20" s="377"/>
      <c r="AB20" s="377"/>
      <c r="AC20" s="377"/>
      <c r="AD20" s="2"/>
      <c r="AE20" s="16"/>
      <c r="AF20" s="146"/>
      <c r="AG20" s="146"/>
    </row>
    <row r="21" spans="1:33">
      <c r="A21" s="15"/>
      <c r="B21" s="147"/>
      <c r="C21" s="1"/>
      <c r="D21" s="1"/>
      <c r="E21" s="1"/>
      <c r="F21" s="1"/>
      <c r="G21" s="1"/>
      <c r="H21" s="1"/>
      <c r="I21" s="377"/>
      <c r="J21" s="377"/>
      <c r="K21" s="377"/>
      <c r="L21" s="377"/>
      <c r="M21" s="377"/>
      <c r="N21" s="377"/>
      <c r="O21" s="377"/>
      <c r="P21" s="377"/>
      <c r="Q21" s="377"/>
      <c r="R21" s="377"/>
      <c r="S21" s="377"/>
      <c r="T21" s="377"/>
      <c r="U21" s="377"/>
      <c r="V21" s="377"/>
      <c r="W21" s="377"/>
      <c r="X21" s="377"/>
      <c r="Y21" s="377"/>
      <c r="Z21" s="377"/>
      <c r="AA21" s="377"/>
      <c r="AB21" s="377"/>
      <c r="AC21" s="377"/>
      <c r="AD21" s="2"/>
      <c r="AE21" s="16"/>
      <c r="AF21" s="146"/>
      <c r="AG21" s="146"/>
    </row>
    <row r="22" spans="1:33">
      <c r="A22" s="15"/>
      <c r="B22" s="147"/>
      <c r="C22" s="1"/>
      <c r="D22" s="1"/>
      <c r="E22" s="1"/>
      <c r="F22" s="1"/>
      <c r="G22" s="1"/>
      <c r="H22" s="1"/>
      <c r="I22" s="5" t="s">
        <v>8</v>
      </c>
      <c r="J22" s="5"/>
      <c r="K22" s="5"/>
      <c r="L22" s="5"/>
      <c r="M22" s="5"/>
      <c r="N22" s="5"/>
      <c r="O22" s="5"/>
      <c r="P22" s="5"/>
      <c r="Q22" s="5"/>
      <c r="R22" s="5"/>
      <c r="S22" s="5"/>
      <c r="T22" s="5"/>
      <c r="U22" s="5"/>
      <c r="V22" s="5"/>
      <c r="W22" s="5"/>
      <c r="X22" s="5"/>
      <c r="Y22" s="5"/>
      <c r="Z22" s="5"/>
      <c r="AA22" s="1"/>
      <c r="AB22" s="1"/>
      <c r="AC22" s="1"/>
      <c r="AD22" s="2"/>
      <c r="AE22" s="16"/>
      <c r="AF22" s="146"/>
      <c r="AG22" s="146"/>
    </row>
    <row r="23" spans="1:33">
      <c r="A23" s="15"/>
      <c r="B23" s="147"/>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2"/>
      <c r="AE23" s="16"/>
      <c r="AF23" s="146"/>
      <c r="AG23" s="146"/>
    </row>
    <row r="24" spans="1:33">
      <c r="A24" s="15"/>
      <c r="B24" s="147"/>
      <c r="C24" s="1"/>
      <c r="D24" s="1"/>
      <c r="E24" s="1"/>
      <c r="F24" s="1"/>
      <c r="G24" s="1"/>
      <c r="H24" s="1"/>
      <c r="I24" s="378" t="s">
        <v>9</v>
      </c>
      <c r="J24" s="378"/>
      <c r="K24" s="378"/>
      <c r="L24" s="378"/>
      <c r="M24" s="378"/>
      <c r="N24" s="378"/>
      <c r="O24" s="378"/>
      <c r="P24" s="378"/>
      <c r="Q24" s="378"/>
      <c r="R24" s="378"/>
      <c r="S24" s="378"/>
      <c r="T24" s="378"/>
      <c r="U24" s="378"/>
      <c r="V24" s="378"/>
      <c r="W24" s="378"/>
      <c r="X24" s="378"/>
      <c r="Y24" s="378"/>
      <c r="Z24" s="378"/>
      <c r="AA24" s="1"/>
      <c r="AB24" s="1"/>
      <c r="AC24" s="1"/>
      <c r="AD24" s="2"/>
      <c r="AE24" s="16"/>
      <c r="AF24" s="146"/>
      <c r="AG24" s="146"/>
    </row>
    <row r="25" spans="1:33">
      <c r="A25" s="15"/>
      <c r="B25" s="147"/>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2"/>
      <c r="AE25" s="16"/>
    </row>
    <row r="26" spans="1:33" ht="15" customHeight="1">
      <c r="A26" s="15"/>
      <c r="B26" s="147"/>
      <c r="C26" s="1"/>
      <c r="D26" s="1"/>
      <c r="E26" s="1"/>
      <c r="F26" s="1"/>
      <c r="G26" s="1"/>
      <c r="H26" s="1"/>
      <c r="I26" s="379" t="s">
        <v>10</v>
      </c>
      <c r="J26" s="379"/>
      <c r="K26" s="379"/>
      <c r="L26" s="379"/>
      <c r="M26" s="379"/>
      <c r="N26" s="379"/>
      <c r="O26" s="379"/>
      <c r="P26" s="379"/>
      <c r="Q26" s="379"/>
      <c r="R26" s="379"/>
      <c r="S26" s="379"/>
      <c r="T26" s="379"/>
      <c r="U26" s="379"/>
      <c r="V26" s="379"/>
      <c r="W26" s="379"/>
      <c r="X26" s="379"/>
      <c r="Y26" s="379"/>
      <c r="Z26" s="379"/>
      <c r="AA26" s="379"/>
      <c r="AB26" s="379"/>
      <c r="AC26" s="379"/>
      <c r="AD26" s="2"/>
      <c r="AE26" s="16"/>
    </row>
    <row r="27" spans="1:33">
      <c r="A27" s="15"/>
      <c r="B27" s="147"/>
      <c r="C27" s="1"/>
      <c r="D27" s="1"/>
      <c r="E27" s="1"/>
      <c r="F27" s="1"/>
      <c r="G27" s="1"/>
      <c r="H27" s="1"/>
      <c r="I27" s="379"/>
      <c r="J27" s="379"/>
      <c r="K27" s="379"/>
      <c r="L27" s="379"/>
      <c r="M27" s="379"/>
      <c r="N27" s="379"/>
      <c r="O27" s="379"/>
      <c r="P27" s="379"/>
      <c r="Q27" s="379"/>
      <c r="R27" s="379"/>
      <c r="S27" s="379"/>
      <c r="T27" s="379"/>
      <c r="U27" s="379"/>
      <c r="V27" s="379"/>
      <c r="W27" s="379"/>
      <c r="X27" s="379"/>
      <c r="Y27" s="379"/>
      <c r="Z27" s="379"/>
      <c r="AA27" s="379"/>
      <c r="AB27" s="379"/>
      <c r="AC27" s="379"/>
      <c r="AD27" s="2"/>
      <c r="AE27" s="16"/>
    </row>
    <row r="28" spans="1:33">
      <c r="A28" s="15"/>
      <c r="B28" s="147"/>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6"/>
    </row>
    <row r="29" spans="1:33" ht="15" customHeight="1">
      <c r="A29" s="15"/>
      <c r="B29" s="147"/>
      <c r="C29" s="1"/>
      <c r="D29" s="1"/>
      <c r="E29" s="1"/>
      <c r="F29" s="1"/>
      <c r="G29" s="1"/>
      <c r="H29" s="1"/>
      <c r="I29" s="148" t="s">
        <v>11</v>
      </c>
      <c r="J29" s="127"/>
      <c r="K29" s="1"/>
      <c r="L29" s="1"/>
      <c r="M29" s="1"/>
      <c r="N29" s="1"/>
      <c r="O29" s="1"/>
      <c r="P29" s="1"/>
      <c r="Q29" s="1"/>
      <c r="R29" s="1"/>
      <c r="S29" s="1"/>
      <c r="T29" s="1"/>
      <c r="U29" s="1"/>
      <c r="V29" s="1"/>
      <c r="W29" s="1"/>
      <c r="X29" s="1"/>
      <c r="Y29" s="1"/>
      <c r="Z29" s="1"/>
      <c r="AA29" s="1"/>
      <c r="AB29" s="1"/>
      <c r="AC29" s="1"/>
      <c r="AD29" s="1"/>
      <c r="AE29" s="16"/>
    </row>
    <row r="30" spans="1:33">
      <c r="A30" s="15"/>
      <c r="B30" s="147"/>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6"/>
    </row>
    <row r="31" spans="1:33">
      <c r="A31" s="15"/>
      <c r="B31" s="147"/>
      <c r="C31" s="1"/>
      <c r="D31" s="1"/>
      <c r="E31" s="1"/>
      <c r="F31" s="1"/>
      <c r="G31" s="1"/>
      <c r="H31" s="1"/>
      <c r="I31" s="149" t="s">
        <v>369</v>
      </c>
      <c r="J31" s="150"/>
      <c r="K31" s="150"/>
      <c r="L31" s="150"/>
      <c r="M31" s="150"/>
      <c r="N31" s="150"/>
      <c r="O31" s="150"/>
      <c r="P31" s="150"/>
      <c r="Q31" s="150"/>
      <c r="R31" s="150"/>
      <c r="S31" s="150"/>
      <c r="T31" s="1"/>
      <c r="U31" s="1"/>
      <c r="V31" s="1"/>
      <c r="W31" s="1"/>
      <c r="X31" s="1"/>
      <c r="Y31" s="1"/>
      <c r="Z31" s="1"/>
      <c r="AA31" s="1"/>
      <c r="AB31" s="1"/>
      <c r="AC31" s="1"/>
      <c r="AD31" s="1"/>
      <c r="AE31" s="16"/>
    </row>
    <row r="32" spans="1:33">
      <c r="A32" s="15"/>
      <c r="B32" s="147"/>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6"/>
    </row>
    <row r="33" spans="1:31">
      <c r="A33" s="15"/>
      <c r="B33" s="147"/>
      <c r="C33" s="1"/>
      <c r="D33" s="1"/>
      <c r="E33" s="1"/>
      <c r="F33" s="1"/>
      <c r="G33" s="1"/>
      <c r="H33" s="1"/>
      <c r="I33" s="148" t="s">
        <v>12</v>
      </c>
      <c r="J33" s="1"/>
      <c r="K33" s="1"/>
      <c r="L33" s="1"/>
      <c r="M33" s="1"/>
      <c r="N33" s="1"/>
      <c r="O33" s="1"/>
      <c r="P33" s="1"/>
      <c r="Q33" s="1"/>
      <c r="R33" s="1"/>
      <c r="S33" s="1"/>
      <c r="T33" s="1"/>
      <c r="U33" s="1"/>
      <c r="V33" s="1"/>
      <c r="W33" s="1"/>
      <c r="X33" s="1"/>
      <c r="Y33" s="1"/>
      <c r="Z33" s="1"/>
      <c r="AA33" s="1"/>
      <c r="AB33" s="1"/>
      <c r="AC33" s="1"/>
      <c r="AD33" s="1"/>
      <c r="AE33" s="16"/>
    </row>
    <row r="34" spans="1:31">
      <c r="A34" s="15"/>
      <c r="B34" s="147"/>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6"/>
    </row>
    <row r="35" spans="1:31">
      <c r="A35" s="15"/>
      <c r="B35" s="147"/>
      <c r="C35" s="1"/>
      <c r="D35" s="1"/>
      <c r="E35" s="1"/>
      <c r="F35" s="1"/>
      <c r="G35" s="1"/>
      <c r="H35" s="1"/>
      <c r="I35" s="149" t="s">
        <v>430</v>
      </c>
      <c r="J35" s="149"/>
      <c r="K35" s="149"/>
      <c r="L35" s="149"/>
      <c r="M35" s="149"/>
      <c r="N35" s="149"/>
      <c r="O35" s="149"/>
      <c r="P35" s="149"/>
      <c r="Q35" s="149"/>
      <c r="R35" s="149"/>
      <c r="S35" s="149"/>
      <c r="T35" s="149"/>
      <c r="U35" s="149"/>
      <c r="V35" s="149"/>
      <c r="W35" s="1"/>
      <c r="X35" s="1"/>
      <c r="Y35" s="1"/>
      <c r="Z35" s="1"/>
      <c r="AA35" s="1"/>
      <c r="AB35" s="1"/>
      <c r="AC35" s="1"/>
      <c r="AD35" s="1"/>
      <c r="AE35" s="16"/>
    </row>
    <row r="36" spans="1:31">
      <c r="A36" s="15"/>
      <c r="B36" s="147"/>
      <c r="C36" s="1"/>
      <c r="D36" s="1"/>
      <c r="E36" s="1"/>
      <c r="F36" s="1"/>
      <c r="G36" s="1"/>
      <c r="H36" s="1"/>
      <c r="I36" s="149" t="s">
        <v>431</v>
      </c>
      <c r="J36" s="149"/>
      <c r="K36" s="149"/>
      <c r="L36" s="149"/>
      <c r="M36" s="149"/>
      <c r="N36" s="149"/>
      <c r="O36" s="149"/>
      <c r="P36" s="149"/>
      <c r="Q36" s="149"/>
      <c r="R36" s="149"/>
      <c r="S36" s="149"/>
      <c r="T36" s="149"/>
      <c r="U36" s="149"/>
      <c r="V36" s="149"/>
      <c r="W36" s="1"/>
      <c r="X36" s="1"/>
      <c r="Y36" s="1"/>
      <c r="Z36" s="1"/>
      <c r="AA36" s="1"/>
      <c r="AB36" s="1"/>
      <c r="AC36" s="1"/>
      <c r="AD36" s="1"/>
      <c r="AE36" s="16"/>
    </row>
    <row r="37" spans="1:31">
      <c r="A37" s="15"/>
      <c r="B37" s="147"/>
      <c r="C37" s="1"/>
      <c r="D37" s="1"/>
      <c r="E37" s="1"/>
      <c r="F37" s="1"/>
      <c r="G37" s="1"/>
      <c r="H37" s="1"/>
      <c r="I37" s="149"/>
      <c r="J37" s="149"/>
      <c r="K37" s="149"/>
      <c r="L37" s="149"/>
      <c r="M37" s="149"/>
      <c r="N37" s="149"/>
      <c r="O37" s="149"/>
      <c r="P37" s="149"/>
      <c r="Q37" s="149"/>
      <c r="R37" s="149"/>
      <c r="S37" s="149"/>
      <c r="T37" s="149"/>
      <c r="U37" s="149"/>
      <c r="V37" s="149"/>
      <c r="W37" s="1"/>
      <c r="X37" s="1"/>
      <c r="Y37" s="1"/>
      <c r="Z37" s="1"/>
      <c r="AA37" s="1"/>
      <c r="AB37" s="1"/>
      <c r="AC37" s="1"/>
      <c r="AD37" s="1"/>
      <c r="AE37" s="16"/>
    </row>
    <row r="38" spans="1:31">
      <c r="A38" s="15"/>
      <c r="B38" s="147"/>
      <c r="C38" s="1"/>
      <c r="D38" s="1"/>
      <c r="E38" s="1"/>
      <c r="F38" s="1"/>
      <c r="G38" s="1"/>
      <c r="H38" s="1"/>
      <c r="I38" s="148" t="s">
        <v>432</v>
      </c>
      <c r="J38" s="149"/>
      <c r="K38" s="149"/>
      <c r="L38" s="149"/>
      <c r="M38" s="149"/>
      <c r="N38" s="149"/>
      <c r="O38" s="149"/>
      <c r="P38" s="149"/>
      <c r="Q38" s="149"/>
      <c r="R38" s="149"/>
      <c r="S38" s="149"/>
      <c r="T38" s="149"/>
      <c r="U38" s="149"/>
      <c r="V38" s="149"/>
      <c r="W38" s="1"/>
      <c r="X38" s="1"/>
      <c r="Y38" s="1"/>
      <c r="Z38" s="1"/>
      <c r="AA38" s="1"/>
      <c r="AB38" s="1"/>
      <c r="AC38" s="1"/>
      <c r="AD38" s="1"/>
      <c r="AE38" s="16"/>
    </row>
    <row r="39" spans="1:31">
      <c r="A39" s="15"/>
      <c r="B39" s="147"/>
      <c r="C39" s="1"/>
      <c r="D39" s="1"/>
      <c r="E39" s="1"/>
      <c r="F39" s="1"/>
      <c r="G39" s="1"/>
      <c r="H39" s="1"/>
      <c r="I39" s="149"/>
      <c r="J39" s="149"/>
      <c r="K39" s="149"/>
      <c r="L39" s="149"/>
      <c r="M39" s="149"/>
      <c r="N39" s="149"/>
      <c r="O39" s="149"/>
      <c r="P39" s="149"/>
      <c r="Q39" s="149"/>
      <c r="R39" s="149"/>
      <c r="S39" s="149"/>
      <c r="T39" s="149"/>
      <c r="U39" s="149"/>
      <c r="V39" s="149"/>
      <c r="W39" s="1"/>
      <c r="X39" s="1"/>
      <c r="Y39" s="1"/>
      <c r="Z39" s="1"/>
      <c r="AA39" s="1"/>
      <c r="AB39" s="1"/>
      <c r="AC39" s="1"/>
      <c r="AD39" s="1"/>
      <c r="AE39" s="16"/>
    </row>
    <row r="40" spans="1:31">
      <c r="A40" s="15"/>
      <c r="B40" s="147"/>
      <c r="C40" s="1"/>
      <c r="D40" s="1"/>
      <c r="E40" s="1"/>
      <c r="F40" s="1"/>
      <c r="G40" s="1"/>
      <c r="H40" s="1"/>
      <c r="I40" s="149" t="s">
        <v>433</v>
      </c>
      <c r="J40" s="149"/>
      <c r="K40" s="149"/>
      <c r="L40" s="149"/>
      <c r="M40" s="149"/>
      <c r="N40" s="149"/>
      <c r="O40" s="149"/>
      <c r="P40" s="149"/>
      <c r="Q40" s="149"/>
      <c r="R40" s="149"/>
      <c r="S40" s="149"/>
      <c r="T40" s="149"/>
      <c r="U40" s="149"/>
      <c r="V40" s="149"/>
      <c r="W40" s="1"/>
      <c r="X40" s="1"/>
      <c r="Y40" s="1"/>
      <c r="Z40" s="1"/>
      <c r="AA40" s="1"/>
      <c r="AB40" s="1"/>
      <c r="AC40" s="1"/>
      <c r="AD40" s="1"/>
      <c r="AE40" s="16"/>
    </row>
    <row r="41" spans="1:31">
      <c r="A41" s="15"/>
      <c r="B41" s="147"/>
      <c r="C41" s="1"/>
      <c r="D41" s="1"/>
      <c r="E41" s="1"/>
      <c r="F41" s="1"/>
      <c r="G41" s="1"/>
      <c r="H41" s="1"/>
      <c r="I41" s="149"/>
      <c r="J41" s="149"/>
      <c r="K41" s="149"/>
      <c r="L41" s="149"/>
      <c r="M41" s="149"/>
      <c r="N41" s="149"/>
      <c r="O41" s="149"/>
      <c r="P41" s="149"/>
      <c r="Q41" s="149"/>
      <c r="R41" s="149"/>
      <c r="S41" s="149"/>
      <c r="T41" s="149"/>
      <c r="U41" s="149"/>
      <c r="V41" s="149"/>
      <c r="W41" s="1"/>
      <c r="X41" s="1"/>
      <c r="Y41" s="1"/>
      <c r="Z41" s="1"/>
      <c r="AA41" s="1"/>
      <c r="AB41" s="1"/>
      <c r="AC41" s="1"/>
      <c r="AD41" s="1"/>
      <c r="AE41" s="16"/>
    </row>
    <row r="42" spans="1:31">
      <c r="A42" s="15"/>
      <c r="B42" s="147"/>
      <c r="C42" s="1"/>
      <c r="D42" s="1"/>
      <c r="E42" s="1"/>
      <c r="F42" s="1"/>
      <c r="G42" s="1"/>
      <c r="H42" s="1"/>
      <c r="I42" s="127" t="s">
        <v>13</v>
      </c>
      <c r="J42" s="1"/>
      <c r="K42" s="1"/>
      <c r="L42" s="1"/>
      <c r="M42" s="1"/>
      <c r="N42" s="1"/>
      <c r="O42" s="1"/>
      <c r="P42" s="1"/>
      <c r="Q42" s="1"/>
      <c r="R42" s="1"/>
      <c r="S42" s="1"/>
      <c r="T42" s="1"/>
      <c r="U42" s="1"/>
      <c r="V42" s="1"/>
      <c r="W42" s="1"/>
      <c r="X42" s="1"/>
      <c r="Y42" s="1"/>
      <c r="Z42" s="1"/>
      <c r="AA42" s="1"/>
      <c r="AB42" s="1"/>
      <c r="AC42" s="1"/>
      <c r="AD42" s="1"/>
      <c r="AE42" s="16"/>
    </row>
    <row r="43" spans="1:31">
      <c r="A43" s="15"/>
      <c r="B43" s="147"/>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6"/>
    </row>
    <row r="44" spans="1:31">
      <c r="A44" s="15"/>
      <c r="B44" s="147"/>
      <c r="C44" s="1"/>
      <c r="D44" s="1"/>
      <c r="E44" s="1"/>
      <c r="F44" s="1"/>
      <c r="G44" s="1"/>
      <c r="H44" s="1"/>
      <c r="I44" s="1" t="s">
        <v>14</v>
      </c>
      <c r="J44" s="1"/>
      <c r="K44" s="1"/>
      <c r="L44" s="1"/>
      <c r="M44" s="1"/>
      <c r="N44" s="1"/>
      <c r="O44" s="1"/>
      <c r="P44" s="1"/>
      <c r="Q44" s="1"/>
      <c r="R44" s="1"/>
      <c r="S44" s="1"/>
      <c r="T44" s="1"/>
      <c r="U44" s="1"/>
      <c r="V44" s="1"/>
      <c r="W44" s="1"/>
      <c r="X44" s="1"/>
      <c r="Y44" s="1"/>
      <c r="Z44" s="1"/>
      <c r="AA44" s="1"/>
      <c r="AB44" s="1"/>
      <c r="AC44" s="1"/>
      <c r="AD44" s="1"/>
      <c r="AE44" s="16"/>
    </row>
    <row r="45" spans="1:31">
      <c r="A45" s="15"/>
      <c r="B45" s="147"/>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6"/>
    </row>
    <row r="46" spans="1:31">
      <c r="A46" s="15"/>
      <c r="B46" s="147"/>
      <c r="C46" s="1"/>
      <c r="D46" s="1"/>
      <c r="E46" s="1"/>
      <c r="F46" s="1"/>
      <c r="G46" s="1"/>
      <c r="H46" s="1"/>
      <c r="I46" s="1"/>
      <c r="J46" s="1"/>
      <c r="K46" s="1"/>
      <c r="L46" s="1"/>
      <c r="M46" s="1"/>
      <c r="N46" s="1"/>
      <c r="O46" s="151" t="s">
        <v>15</v>
      </c>
      <c r="P46" s="1"/>
      <c r="Q46" s="1"/>
      <c r="R46" s="1"/>
      <c r="S46" s="1"/>
      <c r="T46" s="1"/>
      <c r="U46" s="1"/>
      <c r="V46" s="1"/>
      <c r="W46" s="1"/>
      <c r="X46" s="1"/>
      <c r="Y46" s="1"/>
      <c r="Z46" s="1"/>
      <c r="AA46" s="1"/>
      <c r="AB46" s="1"/>
      <c r="AC46" s="1"/>
      <c r="AD46" s="1"/>
      <c r="AE46" s="16"/>
    </row>
    <row r="47" spans="1:31" ht="15.75" thickBot="1">
      <c r="A47" s="15"/>
      <c r="B47" s="124"/>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6"/>
    </row>
    <row r="48" spans="1:31" ht="15.75" thickTop="1"/>
  </sheetData>
  <sheetProtection algorithmName="SHA-512" hashValue="JF6sk1+tA6g/R08YddRM70zBY6PXELtkfXt3R8pFGr6PYQCcDuB0ZfubjJhSkorhBWmKXRGKDfG5W4ds5GDvFg==" saltValue="B4JBknw1JmCqJnXOR3Ms5g==" spinCount="100000" sheet="1" objects="1" scenarios="1"/>
  <mergeCells count="5">
    <mergeCell ref="N14:W14"/>
    <mergeCell ref="N15:W15"/>
    <mergeCell ref="I17:AC21"/>
    <mergeCell ref="I24:Z24"/>
    <mergeCell ref="I26:AC27"/>
  </mergeCells>
  <phoneticPr fontId="47" type="noConversion"/>
  <hyperlinks>
    <hyperlink ref="P11" r:id="rId1"/>
    <hyperlink ref="P12" r:id="rId2"/>
  </hyperlinks>
  <pageMargins left="0.7" right="0.7" top="0.75" bottom="0.75" header="0.3" footer="0.3"/>
  <pageSetup paperSize="9" scale="71" orientation="landscape" r:id="rId3"/>
  <colBreaks count="1" manualBreakCount="1">
    <brk id="31" max="1048575" man="1"/>
  </col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
  <dimension ref="A2:Z351"/>
  <sheetViews>
    <sheetView showGridLines="0" view="pageBreakPreview" zoomScale="85" zoomScaleNormal="70" zoomScaleSheetLayoutView="85" workbookViewId="0">
      <selection activeCell="R11" sqref="R11"/>
    </sheetView>
  </sheetViews>
  <sheetFormatPr defaultColWidth="9.140625" defaultRowHeight="15"/>
  <cols>
    <col min="1" max="1" width="9.140625" style="177"/>
    <col min="2" max="9" width="9.140625" style="279"/>
    <col min="10" max="10" width="11.7109375" style="279" customWidth="1"/>
    <col min="11" max="13" width="9.140625" style="279"/>
    <col min="14" max="14" width="9.140625" style="279" customWidth="1"/>
    <col min="15" max="25" width="9.140625" style="279"/>
    <col min="26" max="16384" width="9.140625" style="177"/>
  </cols>
  <sheetData>
    <row r="2" spans="1:26">
      <c r="B2" s="336"/>
      <c r="C2" s="336"/>
      <c r="D2" s="336"/>
      <c r="E2" s="336"/>
      <c r="F2" s="336"/>
      <c r="G2" s="336"/>
      <c r="H2" s="336"/>
      <c r="I2" s="336"/>
      <c r="J2" s="336"/>
      <c r="K2" s="336"/>
      <c r="L2" s="336"/>
      <c r="M2" s="336"/>
      <c r="N2" s="336"/>
      <c r="O2" s="336"/>
      <c r="P2" s="336"/>
      <c r="Q2" s="336"/>
      <c r="R2" s="336"/>
      <c r="S2" s="336"/>
      <c r="T2" s="336"/>
      <c r="U2" s="336"/>
      <c r="V2" s="336"/>
      <c r="W2" s="336"/>
      <c r="X2" s="336"/>
      <c r="Y2" s="336"/>
    </row>
    <row r="3" spans="1:26">
      <c r="B3" s="336"/>
      <c r="C3" s="336"/>
      <c r="D3" s="336"/>
      <c r="E3" s="336"/>
      <c r="F3" s="336"/>
      <c r="G3" s="336"/>
      <c r="H3" s="336"/>
      <c r="I3" s="336"/>
      <c r="J3" s="336"/>
      <c r="K3" s="336"/>
      <c r="L3" s="336"/>
      <c r="M3" s="336"/>
      <c r="N3" s="336"/>
      <c r="O3" s="336"/>
      <c r="P3" s="336"/>
      <c r="Q3" s="336"/>
      <c r="R3" s="336"/>
      <c r="S3" s="336"/>
      <c r="T3" s="336"/>
      <c r="U3" s="336"/>
      <c r="V3" s="336"/>
      <c r="W3" s="336"/>
      <c r="X3" s="336"/>
      <c r="Y3" s="336"/>
    </row>
    <row r="4" spans="1:26">
      <c r="B4" s="336"/>
      <c r="C4" s="336"/>
      <c r="D4" s="336"/>
      <c r="E4" s="336"/>
      <c r="F4" s="336"/>
      <c r="G4" s="336"/>
      <c r="H4" s="336"/>
      <c r="I4" s="336"/>
      <c r="J4" s="336"/>
      <c r="K4" s="336"/>
      <c r="L4" s="336"/>
      <c r="M4" s="336"/>
      <c r="N4" s="336"/>
      <c r="O4" s="336"/>
      <c r="P4" s="336"/>
      <c r="Q4" s="336"/>
      <c r="R4" s="336"/>
      <c r="S4" s="336"/>
      <c r="T4" s="336"/>
      <c r="U4" s="336"/>
      <c r="V4" s="336"/>
      <c r="W4" s="336"/>
      <c r="X4" s="336"/>
      <c r="Y4" s="336"/>
    </row>
    <row r="5" spans="1:26">
      <c r="B5" s="336"/>
      <c r="C5" s="336"/>
      <c r="D5" s="336"/>
      <c r="E5" s="336"/>
      <c r="F5" s="336"/>
      <c r="G5" s="336"/>
      <c r="H5" s="336"/>
      <c r="I5" s="336"/>
      <c r="J5" s="336"/>
      <c r="K5" s="336"/>
      <c r="L5" s="336"/>
      <c r="M5" s="336"/>
      <c r="N5" s="336"/>
      <c r="O5" s="336"/>
      <c r="P5" s="336"/>
      <c r="Q5" s="336"/>
      <c r="R5" s="336"/>
      <c r="S5" s="336"/>
      <c r="T5" s="336"/>
      <c r="U5" s="336"/>
      <c r="V5" s="336"/>
      <c r="W5" s="336"/>
      <c r="X5" s="336"/>
      <c r="Y5" s="336"/>
    </row>
    <row r="6" spans="1:26">
      <c r="B6" s="336"/>
      <c r="C6" s="336"/>
      <c r="D6" s="336"/>
      <c r="E6" s="336"/>
      <c r="F6" s="336"/>
      <c r="G6" s="336"/>
      <c r="H6" s="336"/>
      <c r="I6" s="336"/>
      <c r="J6" s="336"/>
      <c r="K6" s="336"/>
      <c r="L6" s="336"/>
      <c r="M6" s="336"/>
      <c r="N6" s="336"/>
      <c r="O6" s="336"/>
      <c r="P6" s="336"/>
      <c r="Q6" s="336"/>
      <c r="R6" s="336"/>
      <c r="S6" s="336"/>
      <c r="T6" s="336"/>
      <c r="U6" s="336"/>
      <c r="V6" s="336"/>
      <c r="W6" s="336"/>
      <c r="X6" s="336"/>
      <c r="Y6" s="336"/>
    </row>
    <row r="7" spans="1:26">
      <c r="B7" s="336"/>
      <c r="C7" s="336"/>
      <c r="D7" s="336"/>
      <c r="E7" s="336"/>
      <c r="F7" s="336"/>
      <c r="G7" s="336"/>
      <c r="H7" s="336"/>
      <c r="I7" s="336"/>
      <c r="J7" s="336"/>
      <c r="K7" s="336"/>
      <c r="L7" s="336"/>
      <c r="M7" s="336"/>
      <c r="N7" s="336"/>
      <c r="O7" s="336"/>
      <c r="P7" s="336"/>
      <c r="Q7" s="336"/>
      <c r="R7" s="336"/>
      <c r="S7" s="336"/>
      <c r="T7" s="336"/>
      <c r="U7" s="336"/>
      <c r="V7" s="336"/>
      <c r="W7" s="336"/>
      <c r="X7" s="336"/>
      <c r="Y7" s="336"/>
    </row>
    <row r="8" spans="1:26" ht="15.75">
      <c r="A8" s="279"/>
      <c r="B8" s="313"/>
      <c r="C8" s="173" t="s">
        <v>16</v>
      </c>
      <c r="D8" s="399" t="s">
        <v>17</v>
      </c>
      <c r="E8" s="399"/>
      <c r="F8" s="399"/>
      <c r="G8" s="399"/>
      <c r="H8" s="399"/>
      <c r="I8" s="400"/>
      <c r="J8" s="174"/>
      <c r="K8" s="175"/>
      <c r="L8" s="175"/>
      <c r="M8" s="175"/>
      <c r="N8" s="175"/>
      <c r="O8" s="175"/>
      <c r="P8" s="175"/>
      <c r="Q8" s="175"/>
      <c r="R8" s="175"/>
      <c r="S8" s="175"/>
      <c r="T8" s="175"/>
      <c r="U8" s="175"/>
      <c r="V8" s="175"/>
      <c r="W8" s="175"/>
      <c r="X8" s="176"/>
      <c r="Y8" s="316"/>
    </row>
    <row r="9" spans="1:26">
      <c r="A9" s="279"/>
      <c r="B9" s="313"/>
      <c r="C9" s="178"/>
      <c r="D9" s="179"/>
      <c r="E9" s="179"/>
      <c r="F9" s="179"/>
      <c r="G9" s="179"/>
      <c r="H9" s="179"/>
      <c r="I9" s="179"/>
      <c r="J9" s="179"/>
      <c r="K9" s="179"/>
      <c r="L9" s="179"/>
      <c r="M9" s="179"/>
      <c r="N9" s="179"/>
      <c r="O9" s="179"/>
      <c r="P9" s="179"/>
      <c r="Q9" s="179"/>
      <c r="R9" s="179"/>
      <c r="S9" s="179"/>
      <c r="T9" s="179"/>
      <c r="U9" s="179"/>
      <c r="V9" s="179"/>
      <c r="W9" s="179"/>
      <c r="X9" s="180"/>
      <c r="Y9" s="316"/>
    </row>
    <row r="10" spans="1:26">
      <c r="A10" s="279"/>
      <c r="B10" s="313"/>
      <c r="C10" s="178"/>
      <c r="D10" s="181"/>
      <c r="E10" s="489" t="s">
        <v>18</v>
      </c>
      <c r="F10" s="489"/>
      <c r="G10" s="489"/>
      <c r="H10" s="489"/>
      <c r="I10" s="489"/>
      <c r="J10" s="489"/>
      <c r="K10" s="388"/>
      <c r="L10" s="388"/>
      <c r="M10" s="388"/>
      <c r="N10" s="388"/>
      <c r="O10" s="388"/>
      <c r="P10" s="179"/>
      <c r="Q10" s="179"/>
      <c r="R10" s="179"/>
      <c r="S10" s="181"/>
      <c r="T10" s="181"/>
      <c r="U10" s="181"/>
      <c r="V10" s="179"/>
      <c r="W10" s="179"/>
      <c r="X10" s="180"/>
      <c r="Y10" s="316"/>
    </row>
    <row r="11" spans="1:26">
      <c r="A11" s="279"/>
      <c r="B11" s="313"/>
      <c r="C11" s="178"/>
      <c r="D11" s="181"/>
      <c r="E11" s="489" t="s">
        <v>19</v>
      </c>
      <c r="F11" s="489"/>
      <c r="G11" s="489"/>
      <c r="H11" s="489"/>
      <c r="I11" s="489"/>
      <c r="J11" s="489"/>
      <c r="K11" s="388"/>
      <c r="L11" s="388"/>
      <c r="M11" s="388"/>
      <c r="N11" s="388"/>
      <c r="O11" s="388"/>
      <c r="P11" s="179"/>
      <c r="Q11" s="179"/>
      <c r="R11" s="179"/>
      <c r="S11" s="284"/>
      <c r="T11" s="284"/>
      <c r="U11" s="284"/>
      <c r="V11" s="179"/>
      <c r="W11" s="179"/>
      <c r="X11" s="180"/>
      <c r="Y11" s="316"/>
    </row>
    <row r="12" spans="1:26">
      <c r="A12" s="279"/>
      <c r="B12" s="313"/>
      <c r="C12" s="178"/>
      <c r="D12" s="181"/>
      <c r="E12" s="490" t="s">
        <v>20</v>
      </c>
      <c r="F12" s="490"/>
      <c r="G12" s="490"/>
      <c r="H12" s="490"/>
      <c r="I12" s="490"/>
      <c r="J12" s="490"/>
      <c r="K12" s="491"/>
      <c r="L12" s="491"/>
      <c r="M12" s="491"/>
      <c r="N12" s="491"/>
      <c r="O12" s="491"/>
      <c r="P12" s="179"/>
      <c r="Q12" s="179"/>
      <c r="R12" s="179"/>
      <c r="S12" s="181"/>
      <c r="T12" s="181"/>
      <c r="U12" s="181"/>
      <c r="V12" s="179"/>
      <c r="W12" s="179"/>
      <c r="X12" s="180"/>
      <c r="Y12" s="316"/>
    </row>
    <row r="13" spans="1:26">
      <c r="A13" s="279"/>
      <c r="B13" s="313"/>
      <c r="C13" s="178"/>
      <c r="D13" s="181"/>
      <c r="E13" s="490"/>
      <c r="F13" s="490"/>
      <c r="G13" s="490"/>
      <c r="H13" s="490"/>
      <c r="I13" s="490"/>
      <c r="J13" s="490"/>
      <c r="K13" s="491"/>
      <c r="L13" s="491"/>
      <c r="M13" s="491"/>
      <c r="N13" s="491"/>
      <c r="O13" s="491"/>
      <c r="P13" s="179"/>
      <c r="Q13" s="179"/>
      <c r="R13" s="179"/>
      <c r="S13" s="284"/>
      <c r="T13" s="284"/>
      <c r="U13" s="284"/>
      <c r="V13" s="179"/>
      <c r="W13" s="179"/>
      <c r="X13" s="180"/>
      <c r="Y13" s="316"/>
    </row>
    <row r="14" spans="1:26">
      <c r="A14" s="279"/>
      <c r="B14" s="313"/>
      <c r="C14" s="178"/>
      <c r="D14" s="182"/>
      <c r="E14" s="490"/>
      <c r="F14" s="490"/>
      <c r="G14" s="490"/>
      <c r="H14" s="490"/>
      <c r="I14" s="490"/>
      <c r="J14" s="490"/>
      <c r="K14" s="491"/>
      <c r="L14" s="491"/>
      <c r="M14" s="491"/>
      <c r="N14" s="491"/>
      <c r="O14" s="491"/>
      <c r="P14" s="179"/>
      <c r="Q14" s="179"/>
      <c r="R14" s="179"/>
      <c r="S14" s="284"/>
      <c r="T14" s="284"/>
      <c r="U14" s="284"/>
      <c r="V14" s="179"/>
      <c r="W14" s="179"/>
      <c r="X14" s="180"/>
      <c r="Y14" s="316"/>
    </row>
    <row r="15" spans="1:26">
      <c r="A15" s="279"/>
      <c r="B15" s="313"/>
      <c r="C15" s="178"/>
      <c r="D15" s="182"/>
      <c r="E15" s="489" t="s">
        <v>21</v>
      </c>
      <c r="F15" s="489"/>
      <c r="G15" s="489"/>
      <c r="H15" s="489"/>
      <c r="I15" s="489"/>
      <c r="J15" s="489"/>
      <c r="K15" s="388"/>
      <c r="L15" s="388"/>
      <c r="M15" s="388"/>
      <c r="N15" s="388"/>
      <c r="O15" s="388"/>
      <c r="P15" s="179"/>
      <c r="Q15" s="179"/>
      <c r="R15" s="179"/>
      <c r="S15" s="284"/>
      <c r="T15" s="284"/>
      <c r="U15" s="284"/>
      <c r="V15" s="179"/>
      <c r="W15" s="179"/>
      <c r="X15" s="180"/>
      <c r="Y15" s="316"/>
      <c r="Z15" s="279"/>
    </row>
    <row r="16" spans="1:26">
      <c r="A16" s="279"/>
      <c r="B16" s="313"/>
      <c r="C16" s="178"/>
      <c r="D16" s="181"/>
      <c r="E16" s="489" t="s">
        <v>22</v>
      </c>
      <c r="F16" s="489"/>
      <c r="G16" s="489"/>
      <c r="H16" s="489"/>
      <c r="I16" s="489"/>
      <c r="J16" s="489"/>
      <c r="K16" s="494"/>
      <c r="L16" s="388"/>
      <c r="M16" s="388"/>
      <c r="N16" s="388"/>
      <c r="O16" s="388"/>
      <c r="P16" s="179"/>
      <c r="Q16" s="179"/>
      <c r="R16" s="179"/>
      <c r="S16" s="181"/>
      <c r="T16" s="181"/>
      <c r="U16" s="181"/>
      <c r="V16" s="179"/>
      <c r="W16" s="179"/>
      <c r="X16" s="180"/>
      <c r="Y16" s="316"/>
    </row>
    <row r="17" spans="1:25">
      <c r="A17" s="279"/>
      <c r="B17" s="313"/>
      <c r="C17" s="178"/>
      <c r="D17" s="181"/>
      <c r="E17" s="489" t="s">
        <v>419</v>
      </c>
      <c r="F17" s="489"/>
      <c r="G17" s="489"/>
      <c r="H17" s="489"/>
      <c r="I17" s="489"/>
      <c r="J17" s="489"/>
      <c r="K17" s="388"/>
      <c r="L17" s="388"/>
      <c r="M17" s="388"/>
      <c r="N17" s="388"/>
      <c r="O17" s="388"/>
      <c r="P17" s="179"/>
      <c r="Q17" s="179"/>
      <c r="R17" s="179"/>
      <c r="S17" s="284"/>
      <c r="T17" s="284"/>
      <c r="U17" s="284"/>
      <c r="V17" s="179"/>
      <c r="W17" s="179"/>
      <c r="X17" s="180"/>
      <c r="Y17" s="316"/>
    </row>
    <row r="18" spans="1:25">
      <c r="A18" s="279"/>
      <c r="B18" s="313"/>
      <c r="C18" s="178"/>
      <c r="D18" s="181"/>
      <c r="E18" s="489" t="s">
        <v>23</v>
      </c>
      <c r="F18" s="489"/>
      <c r="G18" s="489"/>
      <c r="H18" s="489"/>
      <c r="I18" s="489"/>
      <c r="J18" s="489"/>
      <c r="K18" s="388"/>
      <c r="L18" s="388"/>
      <c r="M18" s="388"/>
      <c r="N18" s="388"/>
      <c r="O18" s="388"/>
      <c r="P18" s="179"/>
      <c r="Q18" s="179"/>
      <c r="R18" s="179"/>
      <c r="S18" s="181"/>
      <c r="T18" s="181"/>
      <c r="U18" s="181"/>
      <c r="V18" s="179"/>
      <c r="W18" s="179"/>
      <c r="X18" s="180"/>
      <c r="Y18" s="316"/>
    </row>
    <row r="19" spans="1:25">
      <c r="A19" s="279"/>
      <c r="B19" s="313"/>
      <c r="C19" s="178"/>
      <c r="D19" s="181"/>
      <c r="E19" s="489" t="s">
        <v>24</v>
      </c>
      <c r="F19" s="489"/>
      <c r="G19" s="489"/>
      <c r="H19" s="489"/>
      <c r="I19" s="489"/>
      <c r="J19" s="489"/>
      <c r="K19" s="388"/>
      <c r="L19" s="388"/>
      <c r="M19" s="388"/>
      <c r="N19" s="388"/>
      <c r="O19" s="388"/>
      <c r="P19" s="179"/>
      <c r="Q19" s="179"/>
      <c r="R19" s="179"/>
      <c r="S19" s="181"/>
      <c r="T19" s="181"/>
      <c r="U19" s="181"/>
      <c r="V19" s="179"/>
      <c r="W19" s="179"/>
      <c r="X19" s="180"/>
      <c r="Y19" s="316"/>
    </row>
    <row r="20" spans="1:25">
      <c r="A20" s="279"/>
      <c r="B20" s="313"/>
      <c r="C20" s="178"/>
      <c r="D20" s="181"/>
      <c r="E20" s="489" t="s">
        <v>25</v>
      </c>
      <c r="F20" s="489"/>
      <c r="G20" s="489"/>
      <c r="H20" s="489"/>
      <c r="I20" s="489"/>
      <c r="J20" s="489"/>
      <c r="K20" s="388"/>
      <c r="L20" s="388"/>
      <c r="M20" s="388"/>
      <c r="N20" s="388"/>
      <c r="O20" s="388"/>
      <c r="P20" s="179"/>
      <c r="Q20" s="179"/>
      <c r="R20" s="179"/>
      <c r="S20" s="181"/>
      <c r="T20" s="181"/>
      <c r="U20" s="181"/>
      <c r="V20" s="179"/>
      <c r="W20" s="179"/>
      <c r="X20" s="180"/>
      <c r="Y20" s="316"/>
    </row>
    <row r="21" spans="1:25">
      <c r="A21" s="279"/>
      <c r="B21" s="313"/>
      <c r="C21" s="178"/>
      <c r="D21" s="181"/>
      <c r="E21" s="489" t="s">
        <v>26</v>
      </c>
      <c r="F21" s="489"/>
      <c r="G21" s="489"/>
      <c r="H21" s="489"/>
      <c r="I21" s="489"/>
      <c r="J21" s="489"/>
      <c r="K21" s="388"/>
      <c r="L21" s="388"/>
      <c r="M21" s="388"/>
      <c r="N21" s="388"/>
      <c r="O21" s="388"/>
      <c r="P21" s="179"/>
      <c r="Q21" s="179"/>
      <c r="R21" s="179"/>
      <c r="S21" s="181"/>
      <c r="T21" s="181"/>
      <c r="U21" s="181"/>
      <c r="V21" s="179"/>
      <c r="W21" s="179"/>
      <c r="X21" s="180"/>
      <c r="Y21" s="316"/>
    </row>
    <row r="22" spans="1:25">
      <c r="A22" s="279"/>
      <c r="B22" s="313"/>
      <c r="C22" s="178"/>
      <c r="D22" s="181"/>
      <c r="E22" s="489" t="s">
        <v>27</v>
      </c>
      <c r="F22" s="489"/>
      <c r="G22" s="489"/>
      <c r="H22" s="489"/>
      <c r="I22" s="489"/>
      <c r="J22" s="489"/>
      <c r="K22" s="494"/>
      <c r="L22" s="388"/>
      <c r="M22" s="388"/>
      <c r="N22" s="388"/>
      <c r="O22" s="388"/>
      <c r="P22" s="179"/>
      <c r="Q22" s="179"/>
      <c r="R22" s="179"/>
      <c r="S22" s="284"/>
      <c r="T22" s="284"/>
      <c r="U22" s="284"/>
      <c r="V22" s="179"/>
      <c r="W22" s="179"/>
      <c r="X22" s="180"/>
      <c r="Y22" s="316"/>
    </row>
    <row r="23" spans="1:25">
      <c r="A23" s="279"/>
      <c r="B23" s="313"/>
      <c r="C23" s="178"/>
      <c r="D23" s="183"/>
      <c r="E23" s="489" t="s">
        <v>28</v>
      </c>
      <c r="F23" s="489"/>
      <c r="G23" s="489"/>
      <c r="H23" s="489"/>
      <c r="I23" s="489"/>
      <c r="J23" s="489"/>
      <c r="K23" s="495"/>
      <c r="L23" s="495"/>
      <c r="M23" s="495"/>
      <c r="N23" s="495"/>
      <c r="O23" s="495"/>
      <c r="P23" s="179"/>
      <c r="Q23" s="179"/>
      <c r="R23" s="179"/>
      <c r="S23" s="184"/>
      <c r="T23" s="184"/>
      <c r="U23" s="184"/>
      <c r="V23" s="179"/>
      <c r="W23" s="179"/>
      <c r="X23" s="180"/>
      <c r="Y23" s="316"/>
    </row>
    <row r="24" spans="1:25">
      <c r="A24" s="279"/>
      <c r="B24" s="313"/>
      <c r="C24" s="178"/>
      <c r="D24" s="181"/>
      <c r="E24" s="489" t="s">
        <v>29</v>
      </c>
      <c r="F24" s="489"/>
      <c r="G24" s="489"/>
      <c r="H24" s="489"/>
      <c r="I24" s="489"/>
      <c r="J24" s="489"/>
      <c r="K24" s="495"/>
      <c r="L24" s="495"/>
      <c r="M24" s="495"/>
      <c r="N24" s="495"/>
      <c r="O24" s="495"/>
      <c r="P24" s="179"/>
      <c r="Q24" s="179"/>
      <c r="R24" s="179"/>
      <c r="S24" s="181"/>
      <c r="T24" s="181"/>
      <c r="U24" s="181"/>
      <c r="V24" s="179"/>
      <c r="W24" s="179"/>
      <c r="X24" s="180"/>
      <c r="Y24" s="316"/>
    </row>
    <row r="25" spans="1:25">
      <c r="A25" s="279"/>
      <c r="B25" s="313"/>
      <c r="C25" s="178"/>
      <c r="D25" s="181"/>
      <c r="E25" s="181"/>
      <c r="F25" s="181"/>
      <c r="G25" s="181"/>
      <c r="H25" s="181"/>
      <c r="I25" s="181"/>
      <c r="J25" s="181"/>
      <c r="K25" s="181"/>
      <c r="L25" s="181"/>
      <c r="M25" s="181"/>
      <c r="N25" s="181"/>
      <c r="O25" s="181"/>
      <c r="P25" s="181"/>
      <c r="Q25" s="181"/>
      <c r="R25" s="181"/>
      <c r="S25" s="181"/>
      <c r="T25" s="181"/>
      <c r="U25" s="181"/>
      <c r="V25" s="179"/>
      <c r="W25" s="179"/>
      <c r="X25" s="180"/>
      <c r="Y25" s="316"/>
    </row>
    <row r="26" spans="1:25" ht="15" customHeight="1">
      <c r="A26" s="279"/>
      <c r="B26" s="313"/>
      <c r="C26" s="500" t="s">
        <v>30</v>
      </c>
      <c r="D26" s="500"/>
      <c r="E26" s="500"/>
      <c r="F26" s="500"/>
      <c r="G26" s="500"/>
      <c r="H26" s="500"/>
      <c r="I26" s="500"/>
      <c r="J26" s="500"/>
      <c r="K26" s="500"/>
      <c r="L26" s="500"/>
      <c r="M26" s="500"/>
      <c r="N26" s="500"/>
      <c r="O26" s="500"/>
      <c r="P26" s="500"/>
      <c r="Q26" s="500"/>
      <c r="R26" s="500"/>
      <c r="S26" s="500"/>
      <c r="T26" s="500"/>
      <c r="U26" s="500"/>
      <c r="V26" s="500"/>
      <c r="W26" s="500"/>
      <c r="X26" s="500"/>
      <c r="Y26" s="316"/>
    </row>
    <row r="27" spans="1:25">
      <c r="A27" s="279"/>
      <c r="B27" s="313"/>
      <c r="C27" s="500"/>
      <c r="D27" s="500"/>
      <c r="E27" s="500"/>
      <c r="F27" s="500"/>
      <c r="G27" s="500"/>
      <c r="H27" s="500"/>
      <c r="I27" s="500"/>
      <c r="J27" s="500"/>
      <c r="K27" s="500"/>
      <c r="L27" s="500"/>
      <c r="M27" s="500"/>
      <c r="N27" s="500"/>
      <c r="O27" s="500"/>
      <c r="P27" s="500"/>
      <c r="Q27" s="500"/>
      <c r="R27" s="500"/>
      <c r="S27" s="500"/>
      <c r="T27" s="500"/>
      <c r="U27" s="500"/>
      <c r="V27" s="500"/>
      <c r="W27" s="500"/>
      <c r="X27" s="500"/>
      <c r="Y27" s="316"/>
    </row>
    <row r="28" spans="1:25">
      <c r="A28" s="279"/>
      <c r="B28" s="313"/>
      <c r="C28" s="185"/>
      <c r="D28" s="186"/>
      <c r="E28" s="186"/>
      <c r="F28" s="186"/>
      <c r="G28" s="186"/>
      <c r="H28" s="186"/>
      <c r="I28" s="186"/>
      <c r="J28" s="186"/>
      <c r="K28" s="186"/>
      <c r="L28" s="186"/>
      <c r="M28" s="186"/>
      <c r="N28" s="186"/>
      <c r="O28" s="186"/>
      <c r="P28" s="186"/>
      <c r="Q28" s="186"/>
      <c r="R28" s="186"/>
      <c r="S28" s="186"/>
      <c r="T28" s="186"/>
      <c r="U28" s="186"/>
      <c r="V28" s="186"/>
      <c r="W28" s="185"/>
      <c r="X28" s="314"/>
      <c r="Y28" s="316"/>
    </row>
    <row r="29" spans="1:25" ht="15.75">
      <c r="A29" s="279"/>
      <c r="B29" s="313"/>
      <c r="C29" s="173" t="s">
        <v>31</v>
      </c>
      <c r="D29" s="399" t="s">
        <v>32</v>
      </c>
      <c r="E29" s="399"/>
      <c r="F29" s="399"/>
      <c r="G29" s="399"/>
      <c r="H29" s="399"/>
      <c r="I29" s="399"/>
      <c r="J29" s="400"/>
      <c r="K29" s="187"/>
      <c r="L29" s="187"/>
      <c r="M29" s="187"/>
      <c r="N29" s="187"/>
      <c r="O29" s="187"/>
      <c r="P29" s="187"/>
      <c r="Q29" s="187"/>
      <c r="R29" s="187"/>
      <c r="S29" s="187"/>
      <c r="T29" s="175"/>
      <c r="U29" s="188"/>
      <c r="V29" s="175"/>
      <c r="W29" s="175"/>
      <c r="X29" s="176"/>
      <c r="Y29" s="316"/>
    </row>
    <row r="30" spans="1:25">
      <c r="A30" s="279"/>
      <c r="B30" s="313"/>
      <c r="C30" s="189"/>
      <c r="D30" s="190"/>
      <c r="E30" s="190"/>
      <c r="F30" s="190"/>
      <c r="G30" s="190"/>
      <c r="H30" s="190"/>
      <c r="I30" s="191"/>
      <c r="J30" s="320"/>
      <c r="K30" s="320"/>
      <c r="L30" s="320"/>
      <c r="M30" s="320"/>
      <c r="N30" s="320"/>
      <c r="O30" s="320"/>
      <c r="P30" s="320"/>
      <c r="Q30" s="320"/>
      <c r="R30" s="320"/>
      <c r="S30" s="320"/>
      <c r="T30" s="320"/>
      <c r="U30" s="192"/>
      <c r="V30" s="179"/>
      <c r="W30" s="179"/>
      <c r="X30" s="180"/>
      <c r="Y30" s="316"/>
    </row>
    <row r="31" spans="1:25">
      <c r="A31" s="279"/>
      <c r="B31" s="313"/>
      <c r="C31" s="193">
        <v>1</v>
      </c>
      <c r="D31" s="194" t="s">
        <v>33</v>
      </c>
      <c r="E31" s="192"/>
      <c r="F31" s="192"/>
      <c r="G31" s="190"/>
      <c r="H31" s="190"/>
      <c r="I31" s="190"/>
      <c r="J31" s="190"/>
      <c r="K31" s="190"/>
      <c r="L31" s="190"/>
      <c r="M31" s="190"/>
      <c r="N31" s="190"/>
      <c r="O31" s="190"/>
      <c r="P31" s="396" t="s">
        <v>34</v>
      </c>
      <c r="Q31" s="397"/>
      <c r="R31" s="398"/>
      <c r="S31" s="179"/>
      <c r="T31" s="179"/>
      <c r="U31" s="179"/>
      <c r="V31" s="179"/>
      <c r="W31" s="195"/>
      <c r="X31" s="292"/>
      <c r="Y31" s="316"/>
    </row>
    <row r="32" spans="1:25">
      <c r="A32" s="279"/>
      <c r="B32" s="313"/>
      <c r="C32" s="193">
        <v>2</v>
      </c>
      <c r="D32" s="196" t="s">
        <v>35</v>
      </c>
      <c r="E32" s="192"/>
      <c r="F32" s="196"/>
      <c r="G32" s="197"/>
      <c r="H32" s="197"/>
      <c r="I32" s="198"/>
      <c r="J32" s="198"/>
      <c r="K32" s="192"/>
      <c r="L32" s="192"/>
      <c r="M32" s="197"/>
      <c r="N32" s="197"/>
      <c r="O32" s="190"/>
      <c r="P32" s="190"/>
      <c r="Q32" s="197"/>
      <c r="R32" s="197"/>
      <c r="S32" s="197"/>
      <c r="T32" s="197"/>
      <c r="U32" s="192"/>
      <c r="V32" s="179"/>
      <c r="W32" s="179"/>
      <c r="X32" s="180"/>
      <c r="Y32" s="316"/>
    </row>
    <row r="33" spans="1:25" ht="15.75" thickBot="1">
      <c r="A33" s="279"/>
      <c r="B33" s="313"/>
      <c r="C33" s="193"/>
      <c r="D33" s="482"/>
      <c r="E33" s="482"/>
      <c r="F33" s="482"/>
      <c r="G33" s="482"/>
      <c r="H33" s="482"/>
      <c r="I33" s="482"/>
      <c r="J33" s="482"/>
      <c r="K33" s="482"/>
      <c r="L33" s="482"/>
      <c r="M33" s="482"/>
      <c r="N33" s="482"/>
      <c r="O33" s="482"/>
      <c r="P33" s="482"/>
      <c r="Q33" s="482"/>
      <c r="R33" s="482"/>
      <c r="S33" s="482"/>
      <c r="T33" s="482"/>
      <c r="U33" s="192"/>
      <c r="V33" s="179"/>
      <c r="W33" s="179"/>
      <c r="X33" s="180"/>
      <c r="Y33" s="316"/>
    </row>
    <row r="34" spans="1:25">
      <c r="A34" s="279"/>
      <c r="B34" s="313"/>
      <c r="C34" s="193"/>
      <c r="D34" s="295"/>
      <c r="E34" s="295"/>
      <c r="F34" s="295"/>
      <c r="G34" s="295"/>
      <c r="H34" s="295"/>
      <c r="I34" s="295"/>
      <c r="J34" s="295"/>
      <c r="K34" s="295"/>
      <c r="L34" s="295"/>
      <c r="M34" s="295"/>
      <c r="N34" s="295"/>
      <c r="O34" s="295"/>
      <c r="P34" s="295"/>
      <c r="Q34" s="295"/>
      <c r="R34" s="295"/>
      <c r="S34" s="295"/>
      <c r="T34" s="295"/>
      <c r="U34" s="192"/>
      <c r="V34" s="179"/>
      <c r="W34" s="179"/>
      <c r="X34" s="180"/>
      <c r="Y34" s="316"/>
    </row>
    <row r="35" spans="1:25">
      <c r="A35" s="279"/>
      <c r="B35" s="313"/>
      <c r="C35" s="193">
        <v>3</v>
      </c>
      <c r="D35" s="196" t="s">
        <v>36</v>
      </c>
      <c r="E35" s="196"/>
      <c r="F35" s="197"/>
      <c r="G35" s="197"/>
      <c r="H35" s="198"/>
      <c r="I35" s="198"/>
      <c r="J35" s="197"/>
      <c r="K35" s="197"/>
      <c r="L35" s="192"/>
      <c r="M35" s="192"/>
      <c r="N35" s="197"/>
      <c r="O35" s="197"/>
      <c r="P35" s="396" t="s">
        <v>34</v>
      </c>
      <c r="Q35" s="397"/>
      <c r="R35" s="398"/>
      <c r="S35" s="179"/>
      <c r="T35" s="179"/>
      <c r="U35" s="179"/>
      <c r="V35" s="195"/>
      <c r="W35" s="195"/>
      <c r="X35" s="180"/>
      <c r="Y35" s="316"/>
    </row>
    <row r="36" spans="1:25" ht="15.75" thickBot="1">
      <c r="A36" s="279"/>
      <c r="B36" s="313"/>
      <c r="C36" s="193"/>
      <c r="D36" s="496"/>
      <c r="E36" s="496"/>
      <c r="F36" s="496"/>
      <c r="G36" s="496"/>
      <c r="H36" s="496"/>
      <c r="I36" s="496"/>
      <c r="J36" s="496"/>
      <c r="K36" s="496"/>
      <c r="L36" s="496"/>
      <c r="M36" s="496"/>
      <c r="N36" s="496"/>
      <c r="O36" s="496"/>
      <c r="P36" s="496"/>
      <c r="Q36" s="496"/>
      <c r="R36" s="496"/>
      <c r="S36" s="496"/>
      <c r="T36" s="496"/>
      <c r="U36" s="192"/>
      <c r="V36" s="179"/>
      <c r="W36" s="179"/>
      <c r="X36" s="180"/>
      <c r="Y36" s="316"/>
    </row>
    <row r="37" spans="1:25" ht="15.75" thickBot="1">
      <c r="A37" s="279"/>
      <c r="B37" s="313"/>
      <c r="C37" s="193">
        <v>4</v>
      </c>
      <c r="D37" s="194" t="s">
        <v>37</v>
      </c>
      <c r="E37" s="192"/>
      <c r="F37" s="197"/>
      <c r="G37" s="197"/>
      <c r="H37" s="197"/>
      <c r="I37" s="197"/>
      <c r="J37" s="283"/>
      <c r="K37" s="283"/>
      <c r="L37" s="497"/>
      <c r="M37" s="497"/>
      <c r="N37" s="497"/>
      <c r="O37" s="497"/>
      <c r="P37" s="497"/>
      <c r="Q37" s="497"/>
      <c r="R37" s="497"/>
      <c r="S37" s="497"/>
      <c r="T37" s="497"/>
      <c r="U37" s="497"/>
      <c r="V37" s="497"/>
      <c r="W37" s="497"/>
      <c r="X37" s="180"/>
      <c r="Y37" s="316"/>
    </row>
    <row r="38" spans="1:25" ht="15.75" thickBot="1">
      <c r="A38" s="279"/>
      <c r="B38" s="313"/>
      <c r="C38" s="193"/>
      <c r="D38" s="194"/>
      <c r="E38" s="192"/>
      <c r="F38" s="197"/>
      <c r="G38" s="197"/>
      <c r="H38" s="197"/>
      <c r="I38" s="197"/>
      <c r="J38" s="283"/>
      <c r="K38" s="283"/>
      <c r="L38" s="498"/>
      <c r="M38" s="498"/>
      <c r="N38" s="498"/>
      <c r="O38" s="498"/>
      <c r="P38" s="498"/>
      <c r="Q38" s="498"/>
      <c r="R38" s="498"/>
      <c r="S38" s="498"/>
      <c r="T38" s="498"/>
      <c r="U38" s="498"/>
      <c r="V38" s="498"/>
      <c r="W38" s="498"/>
      <c r="X38" s="180"/>
      <c r="Y38" s="316"/>
    </row>
    <row r="39" spans="1:25" ht="15.75" thickBot="1">
      <c r="A39" s="279"/>
      <c r="B39" s="313"/>
      <c r="C39" s="193"/>
      <c r="D39" s="194"/>
      <c r="E39" s="192"/>
      <c r="F39" s="197"/>
      <c r="G39" s="197"/>
      <c r="H39" s="197"/>
      <c r="I39" s="197"/>
      <c r="J39" s="283"/>
      <c r="K39" s="283"/>
      <c r="L39" s="498"/>
      <c r="M39" s="498"/>
      <c r="N39" s="498"/>
      <c r="O39" s="498"/>
      <c r="P39" s="498"/>
      <c r="Q39" s="498"/>
      <c r="R39" s="498"/>
      <c r="S39" s="498"/>
      <c r="T39" s="498"/>
      <c r="U39" s="498"/>
      <c r="V39" s="498"/>
      <c r="W39" s="498"/>
      <c r="X39" s="180"/>
      <c r="Y39" s="316"/>
    </row>
    <row r="40" spans="1:25">
      <c r="A40" s="279"/>
      <c r="B40" s="313"/>
      <c r="C40" s="199"/>
      <c r="D40" s="499"/>
      <c r="E40" s="499"/>
      <c r="F40" s="499"/>
      <c r="G40" s="499"/>
      <c r="H40" s="499"/>
      <c r="I40" s="499"/>
      <c r="J40" s="200"/>
      <c r="K40" s="201"/>
      <c r="L40" s="200"/>
      <c r="M40" s="202"/>
      <c r="N40" s="203"/>
      <c r="O40" s="200"/>
      <c r="P40" s="203"/>
      <c r="Q40" s="202"/>
      <c r="R40" s="202"/>
      <c r="S40" s="203"/>
      <c r="T40" s="202"/>
      <c r="U40" s="200"/>
      <c r="V40" s="200"/>
      <c r="W40" s="200"/>
      <c r="X40" s="204"/>
      <c r="Y40" s="316"/>
    </row>
    <row r="41" spans="1:25">
      <c r="A41" s="279"/>
      <c r="B41" s="313"/>
      <c r="C41" s="205"/>
      <c r="D41" s="206"/>
      <c r="E41" s="206"/>
      <c r="F41" s="206"/>
      <c r="G41" s="206"/>
      <c r="H41" s="206"/>
      <c r="I41" s="206"/>
      <c r="J41" s="185"/>
      <c r="K41" s="207"/>
      <c r="L41" s="185"/>
      <c r="M41" s="208"/>
      <c r="N41" s="209"/>
      <c r="O41" s="185"/>
      <c r="P41" s="209"/>
      <c r="Q41" s="208"/>
      <c r="R41" s="208"/>
      <c r="S41" s="209"/>
      <c r="T41" s="208"/>
      <c r="U41" s="185"/>
      <c r="V41" s="185"/>
      <c r="W41" s="185"/>
      <c r="X41" s="314"/>
      <c r="Y41" s="316"/>
    </row>
    <row r="42" spans="1:25">
      <c r="A42" s="279"/>
      <c r="B42" s="313"/>
      <c r="C42" s="205"/>
      <c r="D42" s="206"/>
      <c r="E42" s="206"/>
      <c r="F42" s="206"/>
      <c r="G42" s="206"/>
      <c r="H42" s="206"/>
      <c r="I42" s="206"/>
      <c r="J42" s="185"/>
      <c r="K42" s="207"/>
      <c r="L42" s="185"/>
      <c r="M42" s="208"/>
      <c r="N42" s="209"/>
      <c r="O42" s="185"/>
      <c r="P42" s="209"/>
      <c r="Q42" s="208"/>
      <c r="R42" s="208"/>
      <c r="S42" s="209"/>
      <c r="T42" s="208"/>
      <c r="U42" s="185"/>
      <c r="V42" s="185"/>
      <c r="W42" s="185"/>
      <c r="X42" s="314"/>
      <c r="Y42" s="316"/>
    </row>
    <row r="43" spans="1:25" ht="15.75">
      <c r="A43" s="279"/>
      <c r="B43" s="313"/>
      <c r="C43" s="173" t="s">
        <v>38</v>
      </c>
      <c r="D43" s="399" t="s">
        <v>39</v>
      </c>
      <c r="E43" s="399"/>
      <c r="F43" s="399"/>
      <c r="G43" s="399"/>
      <c r="H43" s="399"/>
      <c r="I43" s="399"/>
      <c r="J43" s="400"/>
      <c r="K43" s="210"/>
      <c r="L43" s="175"/>
      <c r="M43" s="211"/>
      <c r="N43" s="212"/>
      <c r="O43" s="175"/>
      <c r="P43" s="212"/>
      <c r="Q43" s="211"/>
      <c r="R43" s="211"/>
      <c r="S43" s="212"/>
      <c r="T43" s="211"/>
      <c r="U43" s="175"/>
      <c r="V43" s="175"/>
      <c r="W43" s="175"/>
      <c r="X43" s="176"/>
      <c r="Y43" s="316"/>
    </row>
    <row r="44" spans="1:25">
      <c r="A44" s="279"/>
      <c r="B44" s="313"/>
      <c r="C44" s="425"/>
      <c r="D44" s="426"/>
      <c r="E44" s="426"/>
      <c r="F44" s="426"/>
      <c r="G44" s="426"/>
      <c r="H44" s="426"/>
      <c r="I44" s="426"/>
      <c r="J44" s="426"/>
      <c r="K44" s="426"/>
      <c r="L44" s="426"/>
      <c r="M44" s="426"/>
      <c r="N44" s="426"/>
      <c r="O44" s="426"/>
      <c r="P44" s="426"/>
      <c r="Q44" s="426"/>
      <c r="R44" s="426"/>
      <c r="S44" s="426"/>
      <c r="T44" s="426"/>
      <c r="U44" s="179"/>
      <c r="V44" s="179"/>
      <c r="W44" s="179"/>
      <c r="X44" s="180"/>
      <c r="Y44" s="316"/>
    </row>
    <row r="45" spans="1:25">
      <c r="A45" s="279"/>
      <c r="B45" s="313"/>
      <c r="C45" s="213">
        <v>1</v>
      </c>
      <c r="D45" s="485" t="s">
        <v>40</v>
      </c>
      <c r="E45" s="485"/>
      <c r="F45" s="485"/>
      <c r="G45" s="485"/>
      <c r="H45" s="485"/>
      <c r="I45" s="485"/>
      <c r="J45" s="485"/>
      <c r="K45" s="485"/>
      <c r="L45" s="485"/>
      <c r="M45" s="485"/>
      <c r="N45" s="485"/>
      <c r="O45" s="485"/>
      <c r="P45" s="485"/>
      <c r="Q45" s="485"/>
      <c r="R45" s="485"/>
      <c r="S45" s="485"/>
      <c r="T45" s="485"/>
      <c r="U45" s="179"/>
      <c r="V45" s="179"/>
      <c r="W45" s="179"/>
      <c r="X45" s="180"/>
      <c r="Y45" s="316"/>
    </row>
    <row r="46" spans="1:25">
      <c r="A46" s="279"/>
      <c r="B46" s="313"/>
      <c r="C46" s="193"/>
      <c r="D46" s="486" t="s">
        <v>41</v>
      </c>
      <c r="E46" s="487"/>
      <c r="F46" s="487"/>
      <c r="G46" s="487"/>
      <c r="H46" s="487"/>
      <c r="I46" s="487"/>
      <c r="J46" s="488"/>
      <c r="K46" s="454" t="s">
        <v>42</v>
      </c>
      <c r="L46" s="454"/>
      <c r="M46" s="454"/>
      <c r="N46" s="454"/>
      <c r="O46" s="454"/>
      <c r="P46" s="454"/>
      <c r="Q46" s="486" t="s">
        <v>43</v>
      </c>
      <c r="R46" s="487"/>
      <c r="S46" s="487"/>
      <c r="T46" s="488"/>
      <c r="U46" s="179"/>
      <c r="V46" s="179"/>
      <c r="W46" s="179"/>
      <c r="X46" s="180"/>
      <c r="Y46" s="316"/>
    </row>
    <row r="47" spans="1:25">
      <c r="A47" s="279"/>
      <c r="B47" s="313"/>
      <c r="C47" s="193"/>
      <c r="D47" s="319">
        <v>1</v>
      </c>
      <c r="E47" s="479"/>
      <c r="F47" s="483"/>
      <c r="G47" s="483"/>
      <c r="H47" s="483"/>
      <c r="I47" s="483"/>
      <c r="J47" s="484"/>
      <c r="K47" s="437"/>
      <c r="L47" s="480"/>
      <c r="M47" s="480"/>
      <c r="N47" s="480"/>
      <c r="O47" s="480"/>
      <c r="P47" s="438"/>
      <c r="Q47" s="481"/>
      <c r="R47" s="481"/>
      <c r="S47" s="481"/>
      <c r="T47" s="214" t="s">
        <v>44</v>
      </c>
      <c r="U47" s="179"/>
      <c r="V47" s="179"/>
      <c r="W47" s="179"/>
      <c r="X47" s="180"/>
      <c r="Y47" s="316"/>
    </row>
    <row r="48" spans="1:25">
      <c r="A48" s="279"/>
      <c r="B48" s="313"/>
      <c r="C48" s="193"/>
      <c r="D48" s="319">
        <v>2</v>
      </c>
      <c r="E48" s="478"/>
      <c r="F48" s="478"/>
      <c r="G48" s="478"/>
      <c r="H48" s="478"/>
      <c r="I48" s="478"/>
      <c r="J48" s="479"/>
      <c r="K48" s="437"/>
      <c r="L48" s="480"/>
      <c r="M48" s="480"/>
      <c r="N48" s="480"/>
      <c r="O48" s="480"/>
      <c r="P48" s="438"/>
      <c r="Q48" s="481"/>
      <c r="R48" s="481"/>
      <c r="S48" s="481"/>
      <c r="T48" s="214" t="s">
        <v>44</v>
      </c>
      <c r="U48" s="179"/>
      <c r="V48" s="179"/>
      <c r="W48" s="179"/>
      <c r="X48" s="180"/>
      <c r="Y48" s="316"/>
    </row>
    <row r="49" spans="1:25">
      <c r="A49" s="279"/>
      <c r="B49" s="313"/>
      <c r="C49" s="193"/>
      <c r="D49" s="319">
        <v>3</v>
      </c>
      <c r="E49" s="478"/>
      <c r="F49" s="478"/>
      <c r="G49" s="478"/>
      <c r="H49" s="478"/>
      <c r="I49" s="478"/>
      <c r="J49" s="479"/>
      <c r="K49" s="437"/>
      <c r="L49" s="480"/>
      <c r="M49" s="480"/>
      <c r="N49" s="480"/>
      <c r="O49" s="480"/>
      <c r="P49" s="438"/>
      <c r="Q49" s="481"/>
      <c r="R49" s="481"/>
      <c r="S49" s="481"/>
      <c r="T49" s="214" t="s">
        <v>44</v>
      </c>
      <c r="U49" s="179"/>
      <c r="V49" s="179"/>
      <c r="W49" s="179"/>
      <c r="X49" s="180"/>
      <c r="Y49" s="316"/>
    </row>
    <row r="50" spans="1:25">
      <c r="A50" s="279"/>
      <c r="B50" s="313"/>
      <c r="C50" s="193"/>
      <c r="D50" s="319">
        <v>4</v>
      </c>
      <c r="E50" s="478"/>
      <c r="F50" s="478"/>
      <c r="G50" s="478"/>
      <c r="H50" s="478"/>
      <c r="I50" s="478"/>
      <c r="J50" s="479"/>
      <c r="K50" s="437"/>
      <c r="L50" s="480"/>
      <c r="M50" s="480"/>
      <c r="N50" s="480"/>
      <c r="O50" s="480"/>
      <c r="P50" s="438"/>
      <c r="Q50" s="481"/>
      <c r="R50" s="481"/>
      <c r="S50" s="481"/>
      <c r="T50" s="214" t="s">
        <v>44</v>
      </c>
      <c r="U50" s="179"/>
      <c r="V50" s="179"/>
      <c r="W50" s="179"/>
      <c r="X50" s="180"/>
      <c r="Y50" s="316"/>
    </row>
    <row r="51" spans="1:25">
      <c r="A51" s="279"/>
      <c r="B51" s="313"/>
      <c r="C51" s="193"/>
      <c r="D51" s="8"/>
      <c r="E51" s="8"/>
      <c r="F51" s="8"/>
      <c r="G51" s="8"/>
      <c r="H51" s="8"/>
      <c r="I51" s="8"/>
      <c r="J51" s="8"/>
      <c r="K51" s="215"/>
      <c r="L51" s="215"/>
      <c r="M51" s="215"/>
      <c r="N51" s="215"/>
      <c r="O51" s="215"/>
      <c r="P51" s="215"/>
      <c r="Q51" s="9"/>
      <c r="R51" s="9"/>
      <c r="S51" s="9"/>
      <c r="T51" s="194"/>
      <c r="U51" s="179"/>
      <c r="V51" s="179"/>
      <c r="W51" s="179"/>
      <c r="X51" s="180"/>
      <c r="Y51" s="316"/>
    </row>
    <row r="52" spans="1:25">
      <c r="A52" s="279"/>
      <c r="B52" s="313"/>
      <c r="C52" s="193">
        <v>2</v>
      </c>
      <c r="D52" s="216" t="s">
        <v>45</v>
      </c>
      <c r="E52" s="216"/>
      <c r="F52" s="216"/>
      <c r="G52" s="216"/>
      <c r="H52" s="216"/>
      <c r="I52" s="216"/>
      <c r="J52" s="216"/>
      <c r="K52" s="216"/>
      <c r="L52" s="216"/>
      <c r="M52" s="216"/>
      <c r="N52" s="216"/>
      <c r="O52" s="320"/>
      <c r="P52" s="320"/>
      <c r="Q52" s="320"/>
      <c r="R52" s="320"/>
      <c r="S52" s="320"/>
      <c r="T52" s="396" t="s">
        <v>212</v>
      </c>
      <c r="U52" s="397"/>
      <c r="V52" s="398"/>
      <c r="W52" s="195"/>
      <c r="X52" s="180"/>
      <c r="Y52" s="316"/>
    </row>
    <row r="53" spans="1:25" ht="15.75" thickBot="1">
      <c r="A53" s="279"/>
      <c r="B53" s="313"/>
      <c r="C53" s="193"/>
      <c r="D53" s="432"/>
      <c r="E53" s="432"/>
      <c r="F53" s="432"/>
      <c r="G53" s="432"/>
      <c r="H53" s="432"/>
      <c r="I53" s="432"/>
      <c r="J53" s="432"/>
      <c r="K53" s="432"/>
      <c r="L53" s="432"/>
      <c r="M53" s="432"/>
      <c r="N53" s="432"/>
      <c r="O53" s="432"/>
      <c r="P53" s="432"/>
      <c r="Q53" s="432"/>
      <c r="R53" s="320"/>
      <c r="S53" s="320"/>
      <c r="T53" s="320"/>
      <c r="U53" s="195"/>
      <c r="V53" s="179"/>
      <c r="W53" s="195"/>
      <c r="X53" s="180"/>
      <c r="Y53" s="316"/>
    </row>
    <row r="54" spans="1:25">
      <c r="A54" s="279"/>
      <c r="B54" s="313"/>
      <c r="C54" s="193">
        <v>3</v>
      </c>
      <c r="D54" s="216" t="s">
        <v>46</v>
      </c>
      <c r="E54" s="216"/>
      <c r="F54" s="216"/>
      <c r="G54" s="216"/>
      <c r="H54" s="216"/>
      <c r="I54" s="216"/>
      <c r="J54" s="216"/>
      <c r="K54" s="216"/>
      <c r="L54" s="216"/>
      <c r="M54" s="216"/>
      <c r="N54" s="216"/>
      <c r="O54" s="320"/>
      <c r="P54" s="320"/>
      <c r="Q54" s="320"/>
      <c r="R54" s="320"/>
      <c r="S54" s="320"/>
      <c r="T54" s="396" t="s">
        <v>212</v>
      </c>
      <c r="U54" s="397"/>
      <c r="V54" s="398"/>
      <c r="W54" s="195"/>
      <c r="X54" s="180"/>
      <c r="Y54" s="316"/>
    </row>
    <row r="55" spans="1:25" ht="15.75" thickBot="1">
      <c r="A55" s="279"/>
      <c r="B55" s="313"/>
      <c r="C55" s="193"/>
      <c r="D55" s="432"/>
      <c r="E55" s="432"/>
      <c r="F55" s="432"/>
      <c r="G55" s="432"/>
      <c r="H55" s="432"/>
      <c r="I55" s="432"/>
      <c r="J55" s="432"/>
      <c r="K55" s="432"/>
      <c r="L55" s="432"/>
      <c r="M55" s="432"/>
      <c r="N55" s="432"/>
      <c r="O55" s="432"/>
      <c r="P55" s="432"/>
      <c r="Q55" s="432"/>
      <c r="R55" s="320"/>
      <c r="S55" s="320"/>
      <c r="T55" s="320"/>
      <c r="U55" s="179"/>
      <c r="V55" s="179"/>
      <c r="W55" s="179"/>
      <c r="X55" s="180"/>
      <c r="Y55" s="316"/>
    </row>
    <row r="56" spans="1:25">
      <c r="A56" s="279"/>
      <c r="B56" s="313"/>
      <c r="C56" s="193"/>
      <c r="D56" s="216"/>
      <c r="E56" s="216"/>
      <c r="F56" s="216"/>
      <c r="G56" s="216"/>
      <c r="H56" s="216"/>
      <c r="I56" s="216"/>
      <c r="J56" s="426"/>
      <c r="K56" s="426"/>
      <c r="L56" s="426"/>
      <c r="M56" s="426"/>
      <c r="N56" s="426"/>
      <c r="O56" s="426"/>
      <c r="P56" s="426"/>
      <c r="Q56" s="426"/>
      <c r="R56" s="426"/>
      <c r="S56" s="426"/>
      <c r="T56" s="426"/>
      <c r="U56" s="426"/>
      <c r="V56" s="426"/>
      <c r="W56" s="426"/>
      <c r="X56" s="475"/>
      <c r="Y56" s="316"/>
    </row>
    <row r="57" spans="1:25">
      <c r="A57" s="279"/>
      <c r="B57" s="313"/>
      <c r="C57" s="217"/>
      <c r="D57" s="179"/>
      <c r="E57" s="179"/>
      <c r="F57" s="179"/>
      <c r="G57" s="179"/>
      <c r="H57" s="179"/>
      <c r="I57" s="179"/>
      <c r="J57" s="476"/>
      <c r="K57" s="476"/>
      <c r="L57" s="476"/>
      <c r="M57" s="476"/>
      <c r="N57" s="476"/>
      <c r="O57" s="476"/>
      <c r="P57" s="476"/>
      <c r="Q57" s="476"/>
      <c r="R57" s="476"/>
      <c r="S57" s="476"/>
      <c r="T57" s="476"/>
      <c r="U57" s="476"/>
      <c r="V57" s="476"/>
      <c r="W57" s="476"/>
      <c r="X57" s="477"/>
      <c r="Y57" s="316"/>
    </row>
    <row r="58" spans="1:25">
      <c r="A58" s="279"/>
      <c r="B58" s="313"/>
      <c r="C58" s="218"/>
      <c r="D58" s="218"/>
      <c r="E58" s="218"/>
      <c r="F58" s="218"/>
      <c r="G58" s="218"/>
      <c r="H58" s="218"/>
      <c r="I58" s="218"/>
      <c r="J58" s="218"/>
      <c r="K58" s="218"/>
      <c r="L58" s="218"/>
      <c r="M58" s="218"/>
      <c r="N58" s="218"/>
      <c r="O58" s="218"/>
      <c r="P58" s="218"/>
      <c r="Q58" s="218"/>
      <c r="R58" s="218"/>
      <c r="S58" s="218"/>
      <c r="T58" s="218"/>
      <c r="U58" s="219"/>
      <c r="V58" s="219"/>
      <c r="W58" s="219"/>
      <c r="X58" s="315"/>
      <c r="Y58" s="316"/>
    </row>
    <row r="59" spans="1:25" ht="15.75">
      <c r="A59" s="279"/>
      <c r="B59" s="313"/>
      <c r="C59" s="173" t="s">
        <v>47</v>
      </c>
      <c r="D59" s="399" t="s">
        <v>48</v>
      </c>
      <c r="E59" s="399"/>
      <c r="F59" s="399"/>
      <c r="G59" s="399"/>
      <c r="H59" s="399"/>
      <c r="I59" s="399"/>
      <c r="J59" s="400"/>
      <c r="K59" s="187"/>
      <c r="L59" s="187"/>
      <c r="M59" s="187"/>
      <c r="N59" s="187"/>
      <c r="O59" s="187"/>
      <c r="P59" s="187"/>
      <c r="Q59" s="187"/>
      <c r="R59" s="187"/>
      <c r="S59" s="187"/>
      <c r="T59" s="187"/>
      <c r="U59" s="175"/>
      <c r="V59" s="175"/>
      <c r="W59" s="175"/>
      <c r="X59" s="176"/>
      <c r="Y59" s="316"/>
    </row>
    <row r="60" spans="1:25">
      <c r="A60" s="279"/>
      <c r="B60" s="313"/>
      <c r="C60" s="193"/>
      <c r="D60" s="472" t="s">
        <v>49</v>
      </c>
      <c r="E60" s="472"/>
      <c r="F60" s="472"/>
      <c r="G60" s="320"/>
      <c r="H60" s="320"/>
      <c r="I60" s="320"/>
      <c r="J60" s="320"/>
      <c r="K60" s="320"/>
      <c r="L60" s="320"/>
      <c r="M60" s="320"/>
      <c r="N60" s="320"/>
      <c r="O60" s="320"/>
      <c r="P60" s="320"/>
      <c r="Q60" s="320"/>
      <c r="R60" s="320"/>
      <c r="S60" s="320"/>
      <c r="T60" s="320"/>
      <c r="U60" s="179"/>
      <c r="V60" s="179"/>
      <c r="W60" s="179"/>
      <c r="X60" s="180"/>
      <c r="Y60" s="316"/>
    </row>
    <row r="61" spans="1:25">
      <c r="A61" s="279"/>
      <c r="B61" s="313"/>
      <c r="C61" s="220"/>
      <c r="D61" s="467" t="s">
        <v>50</v>
      </c>
      <c r="E61" s="468"/>
      <c r="F61" s="468"/>
      <c r="G61" s="468"/>
      <c r="H61" s="468"/>
      <c r="I61" s="469"/>
      <c r="J61" s="322">
        <v>2020</v>
      </c>
      <c r="K61" s="473">
        <v>2021</v>
      </c>
      <c r="L61" s="473"/>
      <c r="M61" s="473"/>
      <c r="N61" s="474">
        <v>2022</v>
      </c>
      <c r="O61" s="474"/>
      <c r="P61" s="474"/>
      <c r="Q61" s="179"/>
      <c r="R61" s="179"/>
      <c r="S61" s="179"/>
      <c r="T61" s="179"/>
      <c r="U61" s="196"/>
      <c r="V61" s="197"/>
      <c r="W61" s="197"/>
      <c r="X61" s="180"/>
      <c r="Y61" s="316"/>
    </row>
    <row r="62" spans="1:25" ht="15" customHeight="1">
      <c r="A62" s="279"/>
      <c r="B62" s="313"/>
      <c r="C62" s="220"/>
      <c r="D62" s="467" t="s">
        <v>420</v>
      </c>
      <c r="E62" s="468"/>
      <c r="F62" s="468"/>
      <c r="G62" s="468"/>
      <c r="H62" s="468"/>
      <c r="I62" s="469"/>
      <c r="J62" s="321"/>
      <c r="K62" s="422"/>
      <c r="L62" s="422"/>
      <c r="M62" s="422"/>
      <c r="N62" s="388"/>
      <c r="O62" s="388"/>
      <c r="P62" s="388"/>
      <c r="Q62" s="179"/>
      <c r="R62" s="179"/>
      <c r="S62" s="179"/>
      <c r="T62" s="179"/>
      <c r="U62" s="196"/>
      <c r="V62" s="197"/>
      <c r="W62" s="197"/>
      <c r="X62" s="180"/>
      <c r="Y62" s="316"/>
    </row>
    <row r="63" spans="1:25" ht="15" customHeight="1">
      <c r="A63" s="279"/>
      <c r="B63" s="313"/>
      <c r="C63" s="220"/>
      <c r="D63" s="467" t="s">
        <v>51</v>
      </c>
      <c r="E63" s="468"/>
      <c r="F63" s="468"/>
      <c r="G63" s="468"/>
      <c r="H63" s="468"/>
      <c r="I63" s="469"/>
      <c r="J63" s="355"/>
      <c r="K63" s="470"/>
      <c r="L63" s="422"/>
      <c r="M63" s="422"/>
      <c r="N63" s="471"/>
      <c r="O63" s="388"/>
      <c r="P63" s="388"/>
      <c r="Q63" s="179"/>
      <c r="R63" s="179"/>
      <c r="S63" s="179"/>
      <c r="T63" s="179"/>
      <c r="U63" s="196"/>
      <c r="V63" s="197"/>
      <c r="W63" s="197"/>
      <c r="X63" s="180"/>
      <c r="Y63" s="316"/>
    </row>
    <row r="64" spans="1:25" ht="15" customHeight="1">
      <c r="A64" s="279"/>
      <c r="B64" s="313"/>
      <c r="C64" s="220"/>
      <c r="D64" s="467" t="s">
        <v>52</v>
      </c>
      <c r="E64" s="468"/>
      <c r="F64" s="468"/>
      <c r="G64" s="468"/>
      <c r="H64" s="468"/>
      <c r="I64" s="469"/>
      <c r="J64" s="355"/>
      <c r="K64" s="470"/>
      <c r="L64" s="422"/>
      <c r="M64" s="422"/>
      <c r="N64" s="471"/>
      <c r="O64" s="388"/>
      <c r="P64" s="388"/>
      <c r="Q64" s="179"/>
      <c r="R64" s="179"/>
      <c r="S64" s="179"/>
      <c r="T64" s="179"/>
      <c r="U64" s="196"/>
      <c r="V64" s="197"/>
      <c r="W64" s="197"/>
      <c r="X64" s="180"/>
      <c r="Y64" s="316"/>
    </row>
    <row r="65" spans="1:25">
      <c r="A65" s="279"/>
      <c r="B65" s="313"/>
      <c r="C65" s="425"/>
      <c r="D65" s="426"/>
      <c r="E65" s="426"/>
      <c r="F65" s="426"/>
      <c r="G65" s="426"/>
      <c r="H65" s="426"/>
      <c r="I65" s="426"/>
      <c r="J65" s="426"/>
      <c r="K65" s="426"/>
      <c r="L65" s="426"/>
      <c r="M65" s="426"/>
      <c r="N65" s="426"/>
      <c r="O65" s="426"/>
      <c r="P65" s="426"/>
      <c r="Q65" s="426"/>
      <c r="R65" s="426"/>
      <c r="S65" s="426"/>
      <c r="T65" s="426"/>
      <c r="U65" s="179"/>
      <c r="V65" s="179"/>
      <c r="W65" s="179"/>
      <c r="X65" s="180"/>
      <c r="Y65" s="316"/>
    </row>
    <row r="66" spans="1:25">
      <c r="A66" s="279"/>
      <c r="B66" s="313"/>
      <c r="C66" s="413" t="s">
        <v>427</v>
      </c>
      <c r="D66" s="414"/>
      <c r="E66" s="414"/>
      <c r="F66" s="414"/>
      <c r="G66" s="414"/>
      <c r="H66" s="414"/>
      <c r="I66" s="414"/>
      <c r="J66" s="414"/>
      <c r="K66" s="414"/>
      <c r="L66" s="414"/>
      <c r="M66" s="414"/>
      <c r="N66" s="414"/>
      <c r="O66" s="414"/>
      <c r="P66" s="414"/>
      <c r="Q66" s="414"/>
      <c r="R66" s="414"/>
      <c r="S66" s="414"/>
      <c r="T66" s="414"/>
      <c r="U66" s="414"/>
      <c r="V66" s="414"/>
      <c r="W66" s="414"/>
      <c r="X66" s="415"/>
      <c r="Y66" s="316"/>
    </row>
    <row r="67" spans="1:25">
      <c r="A67" s="279"/>
      <c r="B67" s="313"/>
      <c r="C67" s="317"/>
      <c r="D67" s="317"/>
      <c r="E67" s="317"/>
      <c r="F67" s="317"/>
      <c r="G67" s="317"/>
      <c r="H67" s="317"/>
      <c r="I67" s="317"/>
      <c r="J67" s="317"/>
      <c r="K67" s="317"/>
      <c r="L67" s="317"/>
      <c r="M67" s="317"/>
      <c r="N67" s="317"/>
      <c r="O67" s="317"/>
      <c r="P67" s="317"/>
      <c r="Q67" s="317"/>
      <c r="R67" s="317"/>
      <c r="S67" s="317"/>
      <c r="T67" s="317"/>
      <c r="U67" s="317"/>
      <c r="V67" s="317"/>
      <c r="W67" s="317"/>
      <c r="X67" s="318"/>
      <c r="Y67" s="316"/>
    </row>
    <row r="68" spans="1:25">
      <c r="A68" s="279"/>
      <c r="B68" s="313"/>
      <c r="C68" s="426"/>
      <c r="D68" s="426"/>
      <c r="E68" s="426"/>
      <c r="F68" s="426"/>
      <c r="G68" s="426"/>
      <c r="H68" s="426"/>
      <c r="I68" s="426"/>
      <c r="J68" s="426"/>
      <c r="K68" s="426"/>
      <c r="L68" s="426"/>
      <c r="M68" s="426"/>
      <c r="N68" s="426"/>
      <c r="O68" s="426"/>
      <c r="P68" s="426"/>
      <c r="Q68" s="426"/>
      <c r="R68" s="426"/>
      <c r="S68" s="426"/>
      <c r="T68" s="426"/>
      <c r="U68" s="269"/>
      <c r="V68" s="269"/>
      <c r="W68" s="269"/>
      <c r="X68" s="270"/>
      <c r="Y68" s="316"/>
    </row>
    <row r="69" spans="1:25" ht="15.75">
      <c r="A69" s="279"/>
      <c r="B69" s="313"/>
      <c r="C69" s="173" t="s">
        <v>53</v>
      </c>
      <c r="D69" s="399" t="s">
        <v>54</v>
      </c>
      <c r="E69" s="399"/>
      <c r="F69" s="399"/>
      <c r="G69" s="399"/>
      <c r="H69" s="399"/>
      <c r="I69" s="399"/>
      <c r="J69" s="400"/>
      <c r="K69" s="290"/>
      <c r="L69" s="290"/>
      <c r="M69" s="290"/>
      <c r="N69" s="290"/>
      <c r="O69" s="290"/>
      <c r="P69" s="290"/>
      <c r="Q69" s="290"/>
      <c r="R69" s="290"/>
      <c r="S69" s="290"/>
      <c r="T69" s="290"/>
      <c r="U69" s="290"/>
      <c r="V69" s="290"/>
      <c r="W69" s="290"/>
      <c r="X69" s="291"/>
      <c r="Y69" s="316"/>
    </row>
    <row r="70" spans="1:25" ht="15.75">
      <c r="A70" s="279"/>
      <c r="B70" s="313"/>
      <c r="C70" s="221"/>
      <c r="D70" s="222"/>
      <c r="E70" s="222"/>
      <c r="F70" s="222"/>
      <c r="G70" s="222"/>
      <c r="H70" s="222"/>
      <c r="I70" s="222"/>
      <c r="J70" s="222"/>
      <c r="K70" s="288"/>
      <c r="L70" s="288"/>
      <c r="M70" s="288"/>
      <c r="N70" s="288"/>
      <c r="O70" s="288"/>
      <c r="P70" s="288"/>
      <c r="Q70" s="288"/>
      <c r="R70" s="288"/>
      <c r="S70" s="288"/>
      <c r="T70" s="288"/>
      <c r="U70" s="288"/>
      <c r="V70" s="288"/>
      <c r="W70" s="288"/>
      <c r="X70" s="289"/>
      <c r="Y70" s="316"/>
    </row>
    <row r="71" spans="1:25" ht="15.75" thickBot="1">
      <c r="A71" s="279"/>
      <c r="B71" s="313"/>
      <c r="C71" s="193">
        <v>1</v>
      </c>
      <c r="D71" s="194" t="s">
        <v>55</v>
      </c>
      <c r="E71" s="192"/>
      <c r="F71" s="192"/>
      <c r="G71" s="197"/>
      <c r="H71" s="197"/>
      <c r="I71" s="197"/>
      <c r="J71" s="53"/>
      <c r="K71" s="10"/>
      <c r="L71" s="10"/>
      <c r="M71" s="179"/>
      <c r="N71" s="192"/>
      <c r="O71" s="197"/>
      <c r="P71" s="223"/>
      <c r="Q71" s="197"/>
      <c r="R71" s="197"/>
      <c r="S71" s="192"/>
      <c r="T71" s="192"/>
      <c r="U71" s="179"/>
      <c r="V71" s="179"/>
      <c r="W71" s="179"/>
      <c r="X71" s="180"/>
      <c r="Y71" s="316"/>
    </row>
    <row r="72" spans="1:25">
      <c r="A72" s="279"/>
      <c r="B72" s="313"/>
      <c r="C72" s="224">
        <v>2</v>
      </c>
      <c r="D72" s="225" t="s">
        <v>56</v>
      </c>
      <c r="E72" s="226"/>
      <c r="F72" s="226"/>
      <c r="G72" s="226"/>
      <c r="H72" s="226"/>
      <c r="I72" s="226"/>
      <c r="J72" s="226"/>
      <c r="K72" s="179"/>
      <c r="L72" s="179"/>
      <c r="M72" s="179"/>
      <c r="N72" s="179"/>
      <c r="O72" s="179"/>
      <c r="P72" s="179"/>
      <c r="Q72" s="179"/>
      <c r="R72" s="179"/>
      <c r="S72" s="179"/>
      <c r="T72" s="179"/>
      <c r="U72" s="192"/>
      <c r="V72" s="192"/>
      <c r="W72" s="179"/>
      <c r="X72" s="180"/>
      <c r="Y72" s="316"/>
    </row>
    <row r="73" spans="1:25">
      <c r="A73" s="279"/>
      <c r="B73" s="313"/>
      <c r="C73" s="193"/>
      <c r="D73" s="434" t="s">
        <v>57</v>
      </c>
      <c r="E73" s="434"/>
      <c r="F73" s="434"/>
      <c r="G73" s="422"/>
      <c r="H73" s="422"/>
      <c r="I73" s="197"/>
      <c r="J73" s="197"/>
      <c r="K73" s="179"/>
      <c r="L73" s="179"/>
      <c r="M73" s="179"/>
      <c r="N73" s="179"/>
      <c r="O73" s="179"/>
      <c r="P73" s="179"/>
      <c r="Q73" s="179"/>
      <c r="R73" s="179"/>
      <c r="S73" s="179"/>
      <c r="T73" s="179"/>
      <c r="U73" s="192"/>
      <c r="V73" s="192"/>
      <c r="W73" s="179"/>
      <c r="X73" s="180"/>
      <c r="Y73" s="316"/>
    </row>
    <row r="74" spans="1:25">
      <c r="A74" s="279"/>
      <c r="B74" s="313"/>
      <c r="C74" s="193"/>
      <c r="D74" s="434" t="s">
        <v>58</v>
      </c>
      <c r="E74" s="434"/>
      <c r="F74" s="434"/>
      <c r="G74" s="422"/>
      <c r="H74" s="422"/>
      <c r="I74" s="197"/>
      <c r="J74" s="197"/>
      <c r="K74" s="179"/>
      <c r="L74" s="179"/>
      <c r="M74" s="179"/>
      <c r="N74" s="179"/>
      <c r="O74" s="179"/>
      <c r="P74" s="179"/>
      <c r="Q74" s="179"/>
      <c r="R74" s="179"/>
      <c r="S74" s="179"/>
      <c r="T74" s="179"/>
      <c r="U74" s="192"/>
      <c r="V74" s="192"/>
      <c r="W74" s="179"/>
      <c r="X74" s="180"/>
      <c r="Y74" s="316"/>
    </row>
    <row r="75" spans="1:25">
      <c r="A75" s="279"/>
      <c r="B75" s="313"/>
      <c r="C75" s="193"/>
      <c r="D75" s="434" t="s">
        <v>59</v>
      </c>
      <c r="E75" s="434"/>
      <c r="F75" s="434"/>
      <c r="G75" s="422"/>
      <c r="H75" s="422"/>
      <c r="I75" s="197"/>
      <c r="J75" s="197"/>
      <c r="K75" s="179"/>
      <c r="L75" s="179"/>
      <c r="M75" s="179"/>
      <c r="N75" s="179"/>
      <c r="O75" s="179"/>
      <c r="P75" s="179"/>
      <c r="Q75" s="179"/>
      <c r="R75" s="179"/>
      <c r="S75" s="179"/>
      <c r="T75" s="179"/>
      <c r="U75" s="192"/>
      <c r="V75" s="192"/>
      <c r="W75" s="179"/>
      <c r="X75" s="180"/>
      <c r="Y75" s="316"/>
    </row>
    <row r="76" spans="1:25">
      <c r="A76" s="279"/>
      <c r="B76" s="313"/>
      <c r="C76" s="193"/>
      <c r="D76" s="460" t="s">
        <v>60</v>
      </c>
      <c r="E76" s="461"/>
      <c r="F76" s="462"/>
      <c r="G76" s="422"/>
      <c r="H76" s="422"/>
      <c r="I76" s="197"/>
      <c r="J76" s="197"/>
      <c r="K76" s="179"/>
      <c r="L76" s="179"/>
      <c r="M76" s="179"/>
      <c r="N76" s="179"/>
      <c r="O76" s="179"/>
      <c r="P76" s="179"/>
      <c r="Q76" s="179"/>
      <c r="R76" s="179"/>
      <c r="S76" s="179"/>
      <c r="T76" s="179"/>
      <c r="U76" s="192"/>
      <c r="V76" s="192"/>
      <c r="W76" s="179"/>
      <c r="X76" s="180"/>
      <c r="Y76" s="316"/>
    </row>
    <row r="77" spans="1:25">
      <c r="A77" s="279"/>
      <c r="B77" s="313"/>
      <c r="C77" s="193"/>
      <c r="D77" s="460" t="s">
        <v>61</v>
      </c>
      <c r="E77" s="461"/>
      <c r="F77" s="462"/>
      <c r="G77" s="422"/>
      <c r="H77" s="422"/>
      <c r="I77" s="197"/>
      <c r="J77" s="197"/>
      <c r="K77" s="179"/>
      <c r="L77" s="179"/>
      <c r="M77" s="179"/>
      <c r="N77" s="179"/>
      <c r="O77" s="179"/>
      <c r="P77" s="179"/>
      <c r="Q77" s="179"/>
      <c r="R77" s="179"/>
      <c r="S77" s="179"/>
      <c r="T77" s="179"/>
      <c r="U77" s="192"/>
      <c r="V77" s="192"/>
      <c r="W77" s="179"/>
      <c r="X77" s="180"/>
      <c r="Y77" s="316"/>
    </row>
    <row r="78" spans="1:25">
      <c r="A78" s="279"/>
      <c r="B78" s="313"/>
      <c r="C78" s="193"/>
      <c r="D78" s="460" t="s">
        <v>62</v>
      </c>
      <c r="E78" s="461"/>
      <c r="F78" s="462"/>
      <c r="G78" s="422"/>
      <c r="H78" s="422"/>
      <c r="I78" s="197"/>
      <c r="J78" s="197"/>
      <c r="K78" s="179"/>
      <c r="L78" s="179"/>
      <c r="M78" s="194"/>
      <c r="N78" s="197"/>
      <c r="O78" s="286"/>
      <c r="P78" s="10"/>
      <c r="Q78" s="10"/>
      <c r="R78" s="179"/>
      <c r="S78" s="179"/>
      <c r="T78" s="179"/>
      <c r="U78" s="192"/>
      <c r="V78" s="192"/>
      <c r="W78" s="179"/>
      <c r="X78" s="180"/>
      <c r="Y78" s="316"/>
    </row>
    <row r="79" spans="1:25">
      <c r="A79" s="279"/>
      <c r="B79" s="313"/>
      <c r="C79" s="193"/>
      <c r="D79" s="460" t="s">
        <v>63</v>
      </c>
      <c r="E79" s="461"/>
      <c r="F79" s="462"/>
      <c r="G79" s="422"/>
      <c r="H79" s="422"/>
      <c r="I79" s="197"/>
      <c r="J79" s="197"/>
      <c r="K79" s="179"/>
      <c r="L79" s="179"/>
      <c r="M79" s="194"/>
      <c r="N79" s="197"/>
      <c r="O79" s="286"/>
      <c r="P79" s="10"/>
      <c r="Q79" s="10"/>
      <c r="R79" s="179"/>
      <c r="S79" s="179"/>
      <c r="T79" s="179"/>
      <c r="U79" s="192"/>
      <c r="V79" s="192"/>
      <c r="W79" s="179"/>
      <c r="X79" s="180"/>
      <c r="Y79" s="316"/>
    </row>
    <row r="80" spans="1:25">
      <c r="A80" s="279"/>
      <c r="B80" s="313"/>
      <c r="C80" s="193"/>
      <c r="D80" s="460" t="s">
        <v>64</v>
      </c>
      <c r="E80" s="461"/>
      <c r="F80" s="462"/>
      <c r="G80" s="465"/>
      <c r="H80" s="466"/>
      <c r="I80" s="197"/>
      <c r="J80" s="197"/>
      <c r="K80" s="179"/>
      <c r="L80" s="179"/>
      <c r="M80" s="194"/>
      <c r="N80" s="197"/>
      <c r="O80" s="286"/>
      <c r="P80" s="10"/>
      <c r="Q80" s="10"/>
      <c r="R80" s="179"/>
      <c r="S80" s="179"/>
      <c r="T80" s="179"/>
      <c r="U80" s="192"/>
      <c r="V80" s="192"/>
      <c r="W80" s="179"/>
      <c r="X80" s="180"/>
      <c r="Y80" s="316"/>
    </row>
    <row r="81" spans="1:25">
      <c r="A81" s="279"/>
      <c r="B81" s="313"/>
      <c r="C81" s="193"/>
      <c r="D81" s="286"/>
      <c r="E81" s="286"/>
      <c r="F81" s="286"/>
      <c r="G81" s="10"/>
      <c r="H81" s="10"/>
      <c r="I81" s="197"/>
      <c r="J81" s="197"/>
      <c r="K81" s="179"/>
      <c r="L81" s="179"/>
      <c r="M81" s="194"/>
      <c r="N81" s="197"/>
      <c r="O81" s="286"/>
      <c r="P81" s="10"/>
      <c r="Q81" s="10"/>
      <c r="R81" s="179"/>
      <c r="S81" s="179"/>
      <c r="T81" s="179"/>
      <c r="U81" s="192"/>
      <c r="V81" s="192"/>
      <c r="W81" s="179"/>
      <c r="X81" s="180"/>
      <c r="Y81" s="316"/>
    </row>
    <row r="82" spans="1:25" ht="15" customHeight="1">
      <c r="A82" s="279"/>
      <c r="B82" s="313"/>
      <c r="C82" s="193">
        <v>3</v>
      </c>
      <c r="D82" s="286" t="s">
        <v>65</v>
      </c>
      <c r="E82" s="192"/>
      <c r="F82" s="192"/>
      <c r="G82" s="197"/>
      <c r="H82" s="197"/>
      <c r="I82" s="197"/>
      <c r="J82" s="197"/>
      <c r="K82" s="227"/>
      <c r="L82" s="227"/>
      <c r="M82" s="287"/>
      <c r="N82" s="396" t="s">
        <v>212</v>
      </c>
      <c r="O82" s="397"/>
      <c r="P82" s="398"/>
      <c r="Q82" s="313"/>
      <c r="R82" s="313"/>
      <c r="S82" s="197"/>
      <c r="T82" s="179"/>
      <c r="U82" s="179"/>
      <c r="V82" s="179"/>
      <c r="W82" s="195"/>
      <c r="X82" s="180"/>
      <c r="Y82" s="316"/>
    </row>
    <row r="83" spans="1:25">
      <c r="A83" s="279"/>
      <c r="B83" s="313"/>
      <c r="C83" s="193"/>
      <c r="D83" s="194"/>
      <c r="E83" s="192"/>
      <c r="F83" s="192"/>
      <c r="G83" s="197"/>
      <c r="H83" s="197"/>
      <c r="I83" s="197"/>
      <c r="J83" s="197"/>
      <c r="K83" s="197"/>
      <c r="L83" s="197"/>
      <c r="M83" s="179"/>
      <c r="N83" s="179"/>
      <c r="O83" s="179"/>
      <c r="P83" s="228"/>
      <c r="Q83" s="192"/>
      <c r="R83" s="197"/>
      <c r="S83" s="197"/>
      <c r="T83" s="11"/>
      <c r="U83" s="11"/>
      <c r="V83" s="197"/>
      <c r="W83" s="179"/>
      <c r="X83" s="180"/>
      <c r="Y83" s="316"/>
    </row>
    <row r="84" spans="1:25">
      <c r="A84" s="279"/>
      <c r="B84" s="313"/>
      <c r="C84" s="193"/>
      <c r="D84" s="194"/>
      <c r="E84" s="192"/>
      <c r="F84" s="192"/>
      <c r="G84" s="197"/>
      <c r="H84" s="197"/>
      <c r="I84" s="197"/>
      <c r="J84" s="197"/>
      <c r="K84" s="197"/>
      <c r="L84" s="197"/>
      <c r="M84" s="179"/>
      <c r="N84" s="179"/>
      <c r="O84" s="179"/>
      <c r="P84" s="228"/>
      <c r="Q84" s="192"/>
      <c r="R84" s="197"/>
      <c r="S84" s="197"/>
      <c r="T84" s="11"/>
      <c r="U84" s="11"/>
      <c r="V84" s="197"/>
      <c r="W84" s="179"/>
      <c r="X84" s="180"/>
      <c r="Y84" s="316"/>
    </row>
    <row r="85" spans="1:25">
      <c r="A85" s="279"/>
      <c r="B85" s="313"/>
      <c r="C85" s="193">
        <v>4</v>
      </c>
      <c r="D85" s="225" t="s">
        <v>67</v>
      </c>
      <c r="E85" s="229"/>
      <c r="F85" s="229"/>
      <c r="G85" s="229"/>
      <c r="H85" s="229"/>
      <c r="I85" s="229"/>
      <c r="J85" s="229"/>
      <c r="K85" s="229"/>
      <c r="L85" s="229"/>
      <c r="M85" s="229"/>
      <c r="N85" s="229"/>
      <c r="O85" s="230"/>
      <c r="P85" s="287"/>
      <c r="Q85" s="287"/>
      <c r="R85" s="287"/>
      <c r="S85" s="287"/>
      <c r="T85" s="192"/>
      <c r="U85" s="192"/>
      <c r="V85" s="192"/>
      <c r="W85" s="179"/>
      <c r="X85" s="180"/>
      <c r="Y85" s="316"/>
    </row>
    <row r="86" spans="1:25">
      <c r="A86" s="279"/>
      <c r="B86" s="313"/>
      <c r="C86" s="193"/>
      <c r="D86" s="194"/>
      <c r="E86" s="287"/>
      <c r="F86" s="287"/>
      <c r="G86" s="287"/>
      <c r="H86" s="287"/>
      <c r="I86" s="287"/>
      <c r="J86" s="287"/>
      <c r="K86" s="287"/>
      <c r="L86" s="287"/>
      <c r="M86" s="287"/>
      <c r="N86" s="287"/>
      <c r="O86" s="287"/>
      <c r="P86" s="287"/>
      <c r="Q86" s="287"/>
      <c r="R86" s="287"/>
      <c r="S86" s="287"/>
      <c r="T86" s="192"/>
      <c r="U86" s="192"/>
      <c r="V86" s="192"/>
      <c r="W86" s="179"/>
      <c r="X86" s="180"/>
      <c r="Y86" s="316"/>
    </row>
    <row r="87" spans="1:25" ht="15" customHeight="1">
      <c r="A87" s="279"/>
      <c r="B87" s="313"/>
      <c r="C87" s="193"/>
      <c r="D87" s="194"/>
      <c r="E87" s="197"/>
      <c r="F87" s="463" t="s">
        <v>68</v>
      </c>
      <c r="G87" s="463"/>
      <c r="H87" s="410" t="s">
        <v>69</v>
      </c>
      <c r="I87" s="411"/>
      <c r="J87" s="412"/>
      <c r="K87" s="464" t="s">
        <v>70</v>
      </c>
      <c r="L87" s="464"/>
      <c r="M87" s="464"/>
      <c r="N87" s="464"/>
      <c r="O87" s="464"/>
      <c r="P87" s="464"/>
      <c r="Q87" s="287"/>
      <c r="R87" s="287"/>
      <c r="S87" s="287"/>
      <c r="T87" s="287"/>
      <c r="U87" s="287"/>
      <c r="V87" s="287"/>
      <c r="W87" s="287"/>
      <c r="X87" s="231"/>
      <c r="Y87" s="316"/>
    </row>
    <row r="88" spans="1:25">
      <c r="A88" s="279"/>
      <c r="B88" s="313"/>
      <c r="C88" s="193"/>
      <c r="D88" s="434" t="s">
        <v>60</v>
      </c>
      <c r="E88" s="434"/>
      <c r="F88" s="455"/>
      <c r="G88" s="456"/>
      <c r="H88" s="410"/>
      <c r="I88" s="411"/>
      <c r="J88" s="412"/>
      <c r="K88" s="457"/>
      <c r="L88" s="458"/>
      <c r="M88" s="458"/>
      <c r="N88" s="458"/>
      <c r="O88" s="458"/>
      <c r="P88" s="459"/>
      <c r="Q88" s="287"/>
      <c r="R88" s="287"/>
      <c r="S88" s="287"/>
      <c r="T88" s="287"/>
      <c r="U88" s="192"/>
      <c r="V88" s="192"/>
      <c r="W88" s="192"/>
      <c r="X88" s="180"/>
      <c r="Y88" s="316"/>
    </row>
    <row r="89" spans="1:25">
      <c r="A89" s="279"/>
      <c r="B89" s="313"/>
      <c r="C89" s="193"/>
      <c r="D89" s="434" t="s">
        <v>57</v>
      </c>
      <c r="E89" s="434"/>
      <c r="F89" s="455"/>
      <c r="G89" s="456"/>
      <c r="H89" s="410"/>
      <c r="I89" s="411"/>
      <c r="J89" s="412"/>
      <c r="K89" s="457"/>
      <c r="L89" s="458"/>
      <c r="M89" s="458"/>
      <c r="N89" s="458"/>
      <c r="O89" s="458"/>
      <c r="P89" s="459"/>
      <c r="Q89" s="287"/>
      <c r="R89" s="287"/>
      <c r="S89" s="287"/>
      <c r="T89" s="287"/>
      <c r="U89" s="192"/>
      <c r="V89" s="192"/>
      <c r="W89" s="192"/>
      <c r="X89" s="180"/>
      <c r="Y89" s="316"/>
    </row>
    <row r="90" spans="1:25">
      <c r="A90" s="279"/>
      <c r="B90" s="313"/>
      <c r="C90" s="193"/>
      <c r="D90" s="434" t="s">
        <v>71</v>
      </c>
      <c r="E90" s="434"/>
      <c r="F90" s="455"/>
      <c r="G90" s="456"/>
      <c r="H90" s="410"/>
      <c r="I90" s="411"/>
      <c r="J90" s="412"/>
      <c r="K90" s="457"/>
      <c r="L90" s="458"/>
      <c r="M90" s="458"/>
      <c r="N90" s="458"/>
      <c r="O90" s="458"/>
      <c r="P90" s="459"/>
      <c r="Q90" s="287"/>
      <c r="R90" s="287"/>
      <c r="S90" s="287"/>
      <c r="T90" s="287"/>
      <c r="U90" s="192"/>
      <c r="V90" s="192"/>
      <c r="W90" s="192"/>
      <c r="X90" s="180"/>
      <c r="Y90" s="316"/>
    </row>
    <row r="91" spans="1:25">
      <c r="A91" s="279"/>
      <c r="B91" s="313"/>
      <c r="C91" s="193"/>
      <c r="D91" s="434" t="s">
        <v>59</v>
      </c>
      <c r="E91" s="434"/>
      <c r="F91" s="455"/>
      <c r="G91" s="456"/>
      <c r="H91" s="410"/>
      <c r="I91" s="411"/>
      <c r="J91" s="412"/>
      <c r="K91" s="457"/>
      <c r="L91" s="458"/>
      <c r="M91" s="458"/>
      <c r="N91" s="458"/>
      <c r="O91" s="458"/>
      <c r="P91" s="459"/>
      <c r="Q91" s="287"/>
      <c r="R91" s="287"/>
      <c r="S91" s="287"/>
      <c r="T91" s="287"/>
      <c r="U91" s="192"/>
      <c r="V91" s="192"/>
      <c r="W91" s="192"/>
      <c r="X91" s="180"/>
      <c r="Y91" s="316"/>
    </row>
    <row r="92" spans="1:25">
      <c r="A92" s="279"/>
      <c r="B92" s="313"/>
      <c r="C92" s="425"/>
      <c r="D92" s="426"/>
      <c r="E92" s="426"/>
      <c r="F92" s="426"/>
      <c r="G92" s="426"/>
      <c r="H92" s="426"/>
      <c r="I92" s="426"/>
      <c r="J92" s="426"/>
      <c r="K92" s="426"/>
      <c r="L92" s="426"/>
      <c r="M92" s="426"/>
      <c r="N92" s="426"/>
      <c r="O92" s="426"/>
      <c r="P92" s="426"/>
      <c r="Q92" s="426"/>
      <c r="R92" s="426"/>
      <c r="S92" s="426"/>
      <c r="T92" s="426"/>
      <c r="U92" s="192"/>
      <c r="V92" s="192"/>
      <c r="W92" s="179"/>
      <c r="X92" s="180"/>
      <c r="Y92" s="316"/>
    </row>
    <row r="93" spans="1:25">
      <c r="A93" s="279"/>
      <c r="B93" s="313"/>
      <c r="C93" s="193">
        <v>5</v>
      </c>
      <c r="D93" s="225" t="s">
        <v>421</v>
      </c>
      <c r="E93" s="232"/>
      <c r="F93" s="233"/>
      <c r="G93" s="233"/>
      <c r="H93" s="233"/>
      <c r="I93" s="233"/>
      <c r="J93" s="233"/>
      <c r="K93" s="233"/>
      <c r="L93" s="233"/>
      <c r="M93" s="196"/>
      <c r="N93" s="396" t="s">
        <v>212</v>
      </c>
      <c r="O93" s="397"/>
      <c r="P93" s="398"/>
      <c r="Q93" s="196"/>
      <c r="R93" s="196"/>
      <c r="S93" s="320"/>
      <c r="T93" s="179"/>
      <c r="U93" s="179"/>
      <c r="V93" s="179"/>
      <c r="W93" s="195"/>
      <c r="X93" s="180"/>
      <c r="Y93" s="316"/>
    </row>
    <row r="94" spans="1:25">
      <c r="A94" s="279"/>
      <c r="B94" s="313"/>
      <c r="C94" s="193"/>
      <c r="D94" s="196"/>
      <c r="E94" s="192"/>
      <c r="F94" s="196"/>
      <c r="G94" s="196"/>
      <c r="H94" s="196"/>
      <c r="I94" s="196"/>
      <c r="J94" s="196"/>
      <c r="K94" s="196"/>
      <c r="L94" s="196"/>
      <c r="M94" s="196"/>
      <c r="N94" s="196"/>
      <c r="O94" s="196"/>
      <c r="P94" s="196"/>
      <c r="Q94" s="196"/>
      <c r="R94" s="196"/>
      <c r="S94" s="320"/>
      <c r="T94" s="195"/>
      <c r="U94" s="195"/>
      <c r="V94" s="195"/>
      <c r="W94" s="195"/>
      <c r="X94" s="180"/>
      <c r="Y94" s="316"/>
    </row>
    <row r="95" spans="1:25">
      <c r="A95" s="279"/>
      <c r="B95" s="313"/>
      <c r="C95" s="193"/>
      <c r="D95" s="450" t="s">
        <v>72</v>
      </c>
      <c r="E95" s="451"/>
      <c r="F95" s="451"/>
      <c r="G95" s="451"/>
      <c r="H95" s="451"/>
      <c r="I95" s="453"/>
      <c r="J95" s="454"/>
      <c r="K95" s="454"/>
      <c r="L95" s="454"/>
      <c r="M95" s="454"/>
      <c r="N95" s="454"/>
      <c r="O95" s="454"/>
      <c r="P95" s="454"/>
      <c r="Q95" s="454"/>
      <c r="R95" s="454"/>
      <c r="S95" s="454"/>
      <c r="T95" s="454"/>
      <c r="U95" s="454"/>
      <c r="V95" s="454"/>
      <c r="W95" s="454"/>
      <c r="X95" s="454"/>
      <c r="Y95" s="316"/>
    </row>
    <row r="96" spans="1:25">
      <c r="A96" s="279"/>
      <c r="B96" s="313"/>
      <c r="C96" s="193"/>
      <c r="D96" s="450" t="s">
        <v>73</v>
      </c>
      <c r="E96" s="451"/>
      <c r="F96" s="451"/>
      <c r="G96" s="451"/>
      <c r="H96" s="451"/>
      <c r="I96" s="453"/>
      <c r="J96" s="454"/>
      <c r="K96" s="454"/>
      <c r="L96" s="454"/>
      <c r="M96" s="454"/>
      <c r="N96" s="454"/>
      <c r="O96" s="454"/>
      <c r="P96" s="454"/>
      <c r="Q96" s="454"/>
      <c r="R96" s="454"/>
      <c r="S96" s="454"/>
      <c r="T96" s="454"/>
      <c r="U96" s="454"/>
      <c r="V96" s="454"/>
      <c r="W96" s="454"/>
      <c r="X96" s="454"/>
      <c r="Y96" s="316"/>
    </row>
    <row r="97" spans="1:25">
      <c r="A97" s="279"/>
      <c r="B97" s="313"/>
      <c r="C97" s="193"/>
      <c r="D97" s="450" t="s">
        <v>74</v>
      </c>
      <c r="E97" s="451"/>
      <c r="F97" s="451"/>
      <c r="G97" s="451"/>
      <c r="H97" s="451"/>
      <c r="I97" s="451"/>
      <c r="J97" s="451"/>
      <c r="K97" s="451"/>
      <c r="L97" s="451"/>
      <c r="M97" s="234"/>
      <c r="N97" s="396" t="s">
        <v>212</v>
      </c>
      <c r="O97" s="397"/>
      <c r="P97" s="398"/>
      <c r="Q97" s="235"/>
      <c r="R97" s="236"/>
      <c r="S97" s="236"/>
      <c r="T97" s="236"/>
      <c r="U97" s="237"/>
      <c r="V97" s="237"/>
      <c r="W97" s="237"/>
      <c r="X97" s="234"/>
      <c r="Y97" s="316"/>
    </row>
    <row r="98" spans="1:25">
      <c r="A98" s="279"/>
      <c r="B98" s="313"/>
      <c r="C98" s="238"/>
      <c r="D98" s="239"/>
      <c r="E98" s="240"/>
      <c r="F98" s="239"/>
      <c r="G98" s="239"/>
      <c r="H98" s="239"/>
      <c r="I98" s="239"/>
      <c r="J98" s="239"/>
      <c r="K98" s="239"/>
      <c r="L98" s="239"/>
      <c r="M98" s="239"/>
      <c r="N98" s="239"/>
      <c r="O98" s="239"/>
      <c r="P98" s="239"/>
      <c r="Q98" s="239"/>
      <c r="R98" s="239"/>
      <c r="S98" s="200"/>
      <c r="T98" s="452"/>
      <c r="U98" s="452"/>
      <c r="V98" s="452"/>
      <c r="W98" s="452"/>
      <c r="X98" s="204"/>
      <c r="Y98" s="316"/>
    </row>
    <row r="99" spans="1:25">
      <c r="A99" s="279"/>
      <c r="B99" s="313"/>
      <c r="C99" s="337"/>
      <c r="D99" s="196"/>
      <c r="E99" s="192"/>
      <c r="F99" s="196"/>
      <c r="G99" s="196"/>
      <c r="H99" s="196"/>
      <c r="I99" s="196"/>
      <c r="J99" s="196"/>
      <c r="K99" s="196"/>
      <c r="L99" s="196"/>
      <c r="M99" s="196"/>
      <c r="N99" s="196"/>
      <c r="O99" s="196"/>
      <c r="P99" s="196"/>
      <c r="Q99" s="196"/>
      <c r="R99" s="196"/>
      <c r="S99" s="179"/>
      <c r="T99" s="338"/>
      <c r="U99" s="338"/>
      <c r="V99" s="338"/>
      <c r="W99" s="338"/>
      <c r="X99" s="180"/>
      <c r="Y99" s="316"/>
    </row>
    <row r="100" spans="1:25">
      <c r="A100" s="279"/>
      <c r="B100" s="313"/>
      <c r="C100" s="241"/>
      <c r="D100" s="242"/>
      <c r="E100" s="202"/>
      <c r="F100" s="202"/>
      <c r="G100" s="202"/>
      <c r="H100" s="202"/>
      <c r="I100" s="202"/>
      <c r="J100" s="202"/>
      <c r="K100" s="202"/>
      <c r="L100" s="202"/>
      <c r="M100" s="202"/>
      <c r="N100" s="202"/>
      <c r="O100" s="202"/>
      <c r="P100" s="202"/>
      <c r="Q100" s="202"/>
      <c r="R100" s="202"/>
      <c r="S100" s="202"/>
      <c r="T100" s="202"/>
      <c r="U100" s="202"/>
      <c r="V100" s="243"/>
      <c r="W100" s="244"/>
      <c r="X100" s="244"/>
      <c r="Y100" s="313"/>
    </row>
    <row r="101" spans="1:25" ht="15.75">
      <c r="A101" s="279"/>
      <c r="B101" s="313"/>
      <c r="C101" s="173" t="s">
        <v>75</v>
      </c>
      <c r="D101" s="399" t="s">
        <v>76</v>
      </c>
      <c r="E101" s="399"/>
      <c r="F101" s="399"/>
      <c r="G101" s="399"/>
      <c r="H101" s="399"/>
      <c r="I101" s="399"/>
      <c r="J101" s="400"/>
      <c r="K101" s="245"/>
      <c r="L101" s="245"/>
      <c r="M101" s="245"/>
      <c r="N101" s="245"/>
      <c r="O101" s="245"/>
      <c r="P101" s="245"/>
      <c r="Q101" s="245"/>
      <c r="R101" s="245"/>
      <c r="S101" s="245"/>
      <c r="T101" s="245"/>
      <c r="U101" s="245"/>
      <c r="V101" s="175"/>
      <c r="W101" s="175"/>
      <c r="X101" s="176"/>
      <c r="Y101" s="316"/>
    </row>
    <row r="102" spans="1:25">
      <c r="A102" s="279"/>
      <c r="B102" s="313"/>
      <c r="C102" s="193" t="s">
        <v>77</v>
      </c>
      <c r="D102" s="183" t="s">
        <v>78</v>
      </c>
      <c r="E102" s="183"/>
      <c r="F102" s="326"/>
      <c r="G102" s="326"/>
      <c r="H102" s="326"/>
      <c r="I102" s="326"/>
      <c r="J102" s="326"/>
      <c r="K102" s="326"/>
      <c r="L102" s="326"/>
      <c r="M102" s="326"/>
      <c r="N102" s="182"/>
      <c r="O102" s="182"/>
      <c r="P102" s="184"/>
      <c r="Q102" s="184"/>
      <c r="R102" s="184"/>
      <c r="S102" s="184"/>
      <c r="T102" s="184"/>
      <c r="U102" s="184"/>
      <c r="V102" s="179"/>
      <c r="W102" s="179"/>
      <c r="X102" s="180"/>
      <c r="Y102" s="316"/>
    </row>
    <row r="103" spans="1:25">
      <c r="A103" s="279"/>
      <c r="B103" s="313"/>
      <c r="C103" s="178"/>
      <c r="D103" s="179"/>
      <c r="E103" s="179"/>
      <c r="F103" s="179"/>
      <c r="G103" s="179"/>
      <c r="H103" s="179"/>
      <c r="I103" s="179"/>
      <c r="J103" s="179"/>
      <c r="K103" s="179"/>
      <c r="L103" s="179"/>
      <c r="M103" s="179"/>
      <c r="N103" s="179"/>
      <c r="O103" s="179"/>
      <c r="P103" s="179"/>
      <c r="Q103" s="179"/>
      <c r="R103" s="179"/>
      <c r="S103" s="179"/>
      <c r="T103" s="179"/>
      <c r="U103" s="179"/>
      <c r="V103" s="179"/>
      <c r="W103" s="179"/>
      <c r="X103" s="180"/>
      <c r="Y103" s="316"/>
    </row>
    <row r="104" spans="1:25">
      <c r="A104" s="279"/>
      <c r="B104" s="313"/>
      <c r="C104" s="178"/>
      <c r="D104" s="179"/>
      <c r="E104" s="246"/>
      <c r="F104" s="247" t="s">
        <v>79</v>
      </c>
      <c r="G104" s="182"/>
      <c r="H104" s="182"/>
      <c r="I104" s="184"/>
      <c r="J104" s="184"/>
      <c r="K104" s="246"/>
      <c r="L104" s="247"/>
      <c r="M104" s="182"/>
      <c r="N104" s="182"/>
      <c r="O104" s="184"/>
      <c r="P104" s="184"/>
      <c r="Q104" s="179"/>
      <c r="R104" s="179"/>
      <c r="S104" s="247" t="s">
        <v>80</v>
      </c>
      <c r="T104" s="182"/>
      <c r="U104" s="184"/>
      <c r="V104" s="179"/>
      <c r="W104" s="179"/>
      <c r="X104" s="180"/>
      <c r="Y104" s="316"/>
    </row>
    <row r="105" spans="1:25">
      <c r="A105" s="279"/>
      <c r="B105" s="313"/>
      <c r="C105" s="178"/>
      <c r="D105" s="179"/>
      <c r="E105" s="246"/>
      <c r="F105" s="247" t="s">
        <v>81</v>
      </c>
      <c r="G105" s="182"/>
      <c r="H105" s="182"/>
      <c r="I105" s="184"/>
      <c r="J105" s="184"/>
      <c r="K105" s="246"/>
      <c r="L105" s="247"/>
      <c r="M105" s="182"/>
      <c r="N105" s="182"/>
      <c r="O105" s="184"/>
      <c r="P105" s="184"/>
      <c r="Q105" s="179"/>
      <c r="R105" s="179"/>
      <c r="S105" s="247" t="s">
        <v>82</v>
      </c>
      <c r="T105" s="182"/>
      <c r="U105" s="184"/>
      <c r="V105" s="179"/>
      <c r="W105" s="179"/>
      <c r="X105" s="180"/>
      <c r="Y105" s="316"/>
    </row>
    <row r="106" spans="1:25">
      <c r="A106" s="279"/>
      <c r="B106" s="313"/>
      <c r="C106" s="178"/>
      <c r="D106" s="179"/>
      <c r="E106" s="246"/>
      <c r="F106" s="247" t="s">
        <v>83</v>
      </c>
      <c r="G106" s="182"/>
      <c r="H106" s="182"/>
      <c r="I106" s="184"/>
      <c r="J106" s="184"/>
      <c r="K106" s="246"/>
      <c r="L106" s="247"/>
      <c r="M106" s="182"/>
      <c r="N106" s="182"/>
      <c r="O106" s="184"/>
      <c r="P106" s="184"/>
      <c r="Q106" s="179"/>
      <c r="R106" s="179"/>
      <c r="S106" s="247" t="s">
        <v>84</v>
      </c>
      <c r="T106" s="182"/>
      <c r="U106" s="184"/>
      <c r="V106" s="179"/>
      <c r="W106" s="179"/>
      <c r="X106" s="180"/>
      <c r="Y106" s="316"/>
    </row>
    <row r="107" spans="1:25">
      <c r="A107" s="279"/>
      <c r="B107" s="313"/>
      <c r="C107" s="178"/>
      <c r="D107" s="179"/>
      <c r="E107" s="246"/>
      <c r="F107" s="247" t="s">
        <v>85</v>
      </c>
      <c r="G107" s="182"/>
      <c r="H107" s="182"/>
      <c r="I107" s="184"/>
      <c r="J107" s="184"/>
      <c r="K107" s="246"/>
      <c r="L107" s="247"/>
      <c r="M107" s="182"/>
      <c r="N107" s="182"/>
      <c r="O107" s="184"/>
      <c r="P107" s="184"/>
      <c r="Q107" s="179"/>
      <c r="R107" s="179"/>
      <c r="S107" s="248" t="s">
        <v>86</v>
      </c>
      <c r="T107" s="182"/>
      <c r="U107" s="184"/>
      <c r="V107" s="179"/>
      <c r="W107" s="179"/>
      <c r="X107" s="180"/>
      <c r="Y107" s="316"/>
    </row>
    <row r="108" spans="1:25">
      <c r="A108" s="279"/>
      <c r="B108" s="313"/>
      <c r="C108" s="178"/>
      <c r="D108" s="179"/>
      <c r="E108" s="246"/>
      <c r="F108" s="247" t="s">
        <v>87</v>
      </c>
      <c r="G108" s="182"/>
      <c r="H108" s="182"/>
      <c r="I108" s="184"/>
      <c r="J108" s="184"/>
      <c r="K108" s="246"/>
      <c r="L108" s="247"/>
      <c r="M108" s="182"/>
      <c r="N108" s="182"/>
      <c r="O108" s="184"/>
      <c r="P108" s="184"/>
      <c r="Q108" s="179"/>
      <c r="R108" s="179"/>
      <c r="S108" s="249" t="s">
        <v>88</v>
      </c>
      <c r="T108" s="182"/>
      <c r="U108" s="184"/>
      <c r="V108" s="179"/>
      <c r="W108" s="179"/>
      <c r="X108" s="180"/>
      <c r="Y108" s="316"/>
    </row>
    <row r="109" spans="1:25" ht="15" customHeight="1">
      <c r="A109" s="279"/>
      <c r="B109" s="313"/>
      <c r="C109" s="178"/>
      <c r="D109" s="179"/>
      <c r="E109" s="246"/>
      <c r="F109" s="247" t="s">
        <v>89</v>
      </c>
      <c r="G109" s="182"/>
      <c r="H109" s="182"/>
      <c r="I109" s="184"/>
      <c r="J109" s="184"/>
      <c r="K109" s="246"/>
      <c r="L109" s="179"/>
      <c r="M109" s="182"/>
      <c r="N109" s="182"/>
      <c r="O109" s="184"/>
      <c r="P109" s="184"/>
      <c r="Q109" s="179"/>
      <c r="R109" s="179"/>
      <c r="S109" s="439" t="s">
        <v>90</v>
      </c>
      <c r="T109" s="439"/>
      <c r="U109" s="439"/>
      <c r="V109" s="439"/>
      <c r="W109" s="179"/>
      <c r="X109" s="180"/>
      <c r="Y109" s="316"/>
    </row>
    <row r="110" spans="1:25">
      <c r="A110" s="279"/>
      <c r="B110" s="313"/>
      <c r="C110" s="178"/>
      <c r="D110" s="179"/>
      <c r="E110" s="246"/>
      <c r="F110" s="247" t="s">
        <v>91</v>
      </c>
      <c r="G110" s="182"/>
      <c r="H110" s="182"/>
      <c r="I110" s="184"/>
      <c r="J110" s="184"/>
      <c r="K110" s="246"/>
      <c r="L110" s="247"/>
      <c r="M110" s="182"/>
      <c r="N110" s="182"/>
      <c r="O110" s="184"/>
      <c r="P110" s="184"/>
      <c r="Q110" s="179"/>
      <c r="R110" s="179"/>
      <c r="S110" s="439" t="s">
        <v>92</v>
      </c>
      <c r="T110" s="439"/>
      <c r="U110" s="184"/>
      <c r="V110" s="179"/>
      <c r="W110" s="179"/>
      <c r="X110" s="180"/>
      <c r="Y110" s="316"/>
    </row>
    <row r="111" spans="1:25" ht="15.75" thickBot="1">
      <c r="A111" s="279"/>
      <c r="B111" s="313"/>
      <c r="C111" s="178"/>
      <c r="D111" s="250" t="s">
        <v>93</v>
      </c>
      <c r="E111" s="251"/>
      <c r="F111" s="440"/>
      <c r="G111" s="440"/>
      <c r="H111" s="440"/>
      <c r="I111" s="440"/>
      <c r="J111" s="440"/>
      <c r="K111" s="440"/>
      <c r="L111" s="440"/>
      <c r="M111" s="440"/>
      <c r="N111" s="440"/>
      <c r="O111" s="440"/>
      <c r="P111" s="440"/>
      <c r="Q111" s="440"/>
      <c r="R111" s="440"/>
      <c r="S111" s="440"/>
      <c r="T111" s="440"/>
      <c r="U111" s="440"/>
      <c r="V111" s="440"/>
      <c r="W111" s="440"/>
      <c r="X111" s="441"/>
      <c r="Y111" s="316"/>
    </row>
    <row r="112" spans="1:25" ht="15.75" thickBot="1">
      <c r="A112" s="279"/>
      <c r="B112" s="313"/>
      <c r="C112" s="252"/>
      <c r="D112" s="440"/>
      <c r="E112" s="440"/>
      <c r="F112" s="440"/>
      <c r="G112" s="440"/>
      <c r="H112" s="440"/>
      <c r="I112" s="440"/>
      <c r="J112" s="440"/>
      <c r="K112" s="440"/>
      <c r="L112" s="440"/>
      <c r="M112" s="440"/>
      <c r="N112" s="440"/>
      <c r="O112" s="440"/>
      <c r="P112" s="440"/>
      <c r="Q112" s="440"/>
      <c r="R112" s="440"/>
      <c r="S112" s="440"/>
      <c r="T112" s="440"/>
      <c r="U112" s="440"/>
      <c r="V112" s="440"/>
      <c r="W112" s="440"/>
      <c r="X112" s="441"/>
      <c r="Y112" s="316"/>
    </row>
    <row r="113" spans="1:25">
      <c r="A113" s="279"/>
      <c r="B113" s="313"/>
      <c r="C113" s="178"/>
      <c r="D113" s="179"/>
      <c r="E113" s="442"/>
      <c r="F113" s="442"/>
      <c r="G113" s="442"/>
      <c r="H113" s="442"/>
      <c r="I113" s="442"/>
      <c r="J113" s="442"/>
      <c r="K113" s="442"/>
      <c r="L113" s="442"/>
      <c r="M113" s="442"/>
      <c r="N113" s="442"/>
      <c r="O113" s="442"/>
      <c r="P113" s="442"/>
      <c r="Q113" s="442"/>
      <c r="R113" s="442"/>
      <c r="S113" s="442"/>
      <c r="T113" s="442"/>
      <c r="U113" s="442"/>
      <c r="V113" s="442"/>
      <c r="W113" s="182"/>
      <c r="X113" s="180"/>
      <c r="Y113" s="316"/>
    </row>
    <row r="114" spans="1:25">
      <c r="A114" s="279"/>
      <c r="B114" s="313"/>
      <c r="C114" s="193" t="s">
        <v>94</v>
      </c>
      <c r="D114" s="196" t="s">
        <v>95</v>
      </c>
      <c r="E114" s="181"/>
      <c r="F114" s="183"/>
      <c r="G114" s="326"/>
      <c r="H114" s="326"/>
      <c r="I114" s="326"/>
      <c r="J114" s="326"/>
      <c r="K114" s="326"/>
      <c r="L114" s="326"/>
      <c r="M114" s="326"/>
      <c r="N114" s="326"/>
      <c r="O114" s="182"/>
      <c r="P114" s="182"/>
      <c r="Q114" s="184"/>
      <c r="R114" s="184"/>
      <c r="S114" s="184"/>
      <c r="T114" s="184"/>
      <c r="U114" s="184"/>
      <c r="V114" s="184"/>
      <c r="W114" s="182"/>
      <c r="X114" s="180"/>
      <c r="Y114" s="316"/>
    </row>
    <row r="115" spans="1:25" ht="15.75" thickBot="1">
      <c r="A115" s="279"/>
      <c r="B115" s="313"/>
      <c r="C115" s="178"/>
      <c r="D115" s="324" t="s">
        <v>96</v>
      </c>
      <c r="E115" s="179"/>
      <c r="F115" s="179"/>
      <c r="G115" s="179"/>
      <c r="H115" s="443" t="s">
        <v>97</v>
      </c>
      <c r="I115" s="443"/>
      <c r="J115" s="444"/>
      <c r="K115" s="444"/>
      <c r="L115" s="253"/>
      <c r="M115" s="179"/>
      <c r="N115" s="179"/>
      <c r="O115" s="179"/>
      <c r="P115" s="445" t="s">
        <v>98</v>
      </c>
      <c r="Q115" s="445"/>
      <c r="R115" s="179"/>
      <c r="S115" s="179"/>
      <c r="T115" s="179"/>
      <c r="U115" s="179"/>
      <c r="V115" s="445" t="s">
        <v>99</v>
      </c>
      <c r="W115" s="445"/>
      <c r="X115" s="180"/>
      <c r="Y115" s="316"/>
    </row>
    <row r="116" spans="1:25" ht="15.75" thickBot="1">
      <c r="A116" s="279"/>
      <c r="B116" s="313"/>
      <c r="C116" s="178"/>
      <c r="D116" s="324" t="s">
        <v>100</v>
      </c>
      <c r="E116" s="179"/>
      <c r="F116" s="179"/>
      <c r="G116" s="179"/>
      <c r="H116" s="179"/>
      <c r="I116" s="446" t="s">
        <v>101</v>
      </c>
      <c r="J116" s="446"/>
      <c r="K116" s="181"/>
      <c r="L116" s="445" t="s">
        <v>102</v>
      </c>
      <c r="M116" s="445"/>
      <c r="N116" s="179"/>
      <c r="O116" s="179"/>
      <c r="P116" s="179"/>
      <c r="Q116" s="253" t="s">
        <v>103</v>
      </c>
      <c r="R116" s="253"/>
      <c r="S116" s="444"/>
      <c r="T116" s="444"/>
      <c r="U116" s="444"/>
      <c r="V116" s="444"/>
      <c r="W116" s="444"/>
      <c r="X116" s="254"/>
      <c r="Y116" s="316"/>
    </row>
    <row r="117" spans="1:25">
      <c r="A117" s="279"/>
      <c r="B117" s="313"/>
      <c r="C117" s="178"/>
      <c r="D117" s="324"/>
      <c r="E117" s="179"/>
      <c r="F117" s="179"/>
      <c r="G117" s="179"/>
      <c r="H117" s="179"/>
      <c r="I117" s="324"/>
      <c r="J117" s="324"/>
      <c r="K117" s="181"/>
      <c r="L117" s="325"/>
      <c r="M117" s="325"/>
      <c r="N117" s="179"/>
      <c r="O117" s="179"/>
      <c r="P117" s="179"/>
      <c r="Q117" s="253"/>
      <c r="R117" s="253"/>
      <c r="S117" s="253"/>
      <c r="T117" s="253"/>
      <c r="U117" s="253"/>
      <c r="V117" s="253"/>
      <c r="W117" s="253"/>
      <c r="X117" s="254"/>
      <c r="Y117" s="316"/>
    </row>
    <row r="118" spans="1:25">
      <c r="A118" s="279"/>
      <c r="B118" s="313"/>
      <c r="C118" s="193" t="s">
        <v>104</v>
      </c>
      <c r="D118" s="225" t="s">
        <v>105</v>
      </c>
      <c r="E118" s="232"/>
      <c r="F118" s="233"/>
      <c r="G118" s="233"/>
      <c r="H118" s="233"/>
      <c r="I118" s="233"/>
      <c r="J118" s="233"/>
      <c r="K118" s="255"/>
      <c r="L118" s="255"/>
      <c r="M118" s="227"/>
      <c r="N118" s="227"/>
      <c r="O118" s="227"/>
      <c r="P118" s="227"/>
      <c r="Q118" s="227"/>
      <c r="R118" s="227"/>
      <c r="S118" s="227"/>
      <c r="T118" s="227"/>
      <c r="U118" s="256"/>
      <c r="V118" s="179"/>
      <c r="W118" s="179"/>
      <c r="X118" s="180"/>
      <c r="Y118" s="316"/>
    </row>
    <row r="119" spans="1:25">
      <c r="A119" s="279"/>
      <c r="B119" s="313"/>
      <c r="C119" s="193"/>
      <c r="D119" s="196"/>
      <c r="E119" s="192"/>
      <c r="F119" s="196"/>
      <c r="G119" s="196"/>
      <c r="H119" s="196"/>
      <c r="I119" s="196"/>
      <c r="J119" s="196"/>
      <c r="K119" s="227"/>
      <c r="L119" s="227"/>
      <c r="M119" s="227"/>
      <c r="N119" s="227"/>
      <c r="O119" s="227"/>
      <c r="P119" s="227"/>
      <c r="Q119" s="227"/>
      <c r="R119" s="227"/>
      <c r="S119" s="227"/>
      <c r="T119" s="227"/>
      <c r="U119" s="256"/>
      <c r="V119" s="179"/>
      <c r="W119" s="179"/>
      <c r="X119" s="180"/>
      <c r="Y119" s="316"/>
    </row>
    <row r="120" spans="1:25" ht="15" customHeight="1">
      <c r="A120" s="279"/>
      <c r="B120" s="313"/>
      <c r="C120" s="193"/>
      <c r="D120" s="447" t="s">
        <v>106</v>
      </c>
      <c r="E120" s="447"/>
      <c r="F120" s="447"/>
      <c r="G120" s="447"/>
      <c r="H120" s="447"/>
      <c r="I120" s="447" t="s">
        <v>107</v>
      </c>
      <c r="J120" s="447"/>
      <c r="K120" s="448" t="s">
        <v>108</v>
      </c>
      <c r="L120" s="448"/>
      <c r="M120" s="448"/>
      <c r="N120" s="449" t="s">
        <v>109</v>
      </c>
      <c r="O120" s="448"/>
      <c r="P120" s="448"/>
      <c r="Q120" s="447" t="s">
        <v>110</v>
      </c>
      <c r="R120" s="447"/>
      <c r="S120" s="447" t="s">
        <v>111</v>
      </c>
      <c r="T120" s="447"/>
      <c r="U120" s="447" t="s">
        <v>112</v>
      </c>
      <c r="V120" s="447"/>
      <c r="W120" s="447"/>
      <c r="X120" s="447"/>
      <c r="Y120" s="316"/>
    </row>
    <row r="121" spans="1:25">
      <c r="A121" s="279"/>
      <c r="B121" s="313"/>
      <c r="C121" s="193"/>
      <c r="D121" s="447"/>
      <c r="E121" s="447"/>
      <c r="F121" s="447"/>
      <c r="G121" s="447"/>
      <c r="H121" s="447"/>
      <c r="I121" s="447"/>
      <c r="J121" s="447"/>
      <c r="K121" s="448"/>
      <c r="L121" s="448"/>
      <c r="M121" s="448"/>
      <c r="N121" s="449"/>
      <c r="O121" s="448"/>
      <c r="P121" s="448"/>
      <c r="Q121" s="447"/>
      <c r="R121" s="447"/>
      <c r="S121" s="447"/>
      <c r="T121" s="447"/>
      <c r="U121" s="447"/>
      <c r="V121" s="447"/>
      <c r="W121" s="447"/>
      <c r="X121" s="447"/>
      <c r="Y121" s="316"/>
    </row>
    <row r="122" spans="1:25">
      <c r="A122" s="279"/>
      <c r="B122" s="313"/>
      <c r="C122" s="193"/>
      <c r="D122" s="436"/>
      <c r="E122" s="436"/>
      <c r="F122" s="436"/>
      <c r="G122" s="436"/>
      <c r="H122" s="436"/>
      <c r="I122" s="437"/>
      <c r="J122" s="438"/>
      <c r="K122" s="433"/>
      <c r="L122" s="433"/>
      <c r="M122" s="433"/>
      <c r="N122" s="388"/>
      <c r="O122" s="388"/>
      <c r="P122" s="388"/>
      <c r="Q122" s="433"/>
      <c r="R122" s="433"/>
      <c r="S122" s="433"/>
      <c r="T122" s="433"/>
      <c r="U122" s="388"/>
      <c r="V122" s="388"/>
      <c r="W122" s="388"/>
      <c r="X122" s="388"/>
      <c r="Y122" s="316"/>
    </row>
    <row r="123" spans="1:25">
      <c r="A123" s="279"/>
      <c r="B123" s="313"/>
      <c r="C123" s="193"/>
      <c r="D123" s="436"/>
      <c r="E123" s="436"/>
      <c r="F123" s="436"/>
      <c r="G123" s="436"/>
      <c r="H123" s="436"/>
      <c r="I123" s="437"/>
      <c r="J123" s="438"/>
      <c r="K123" s="433"/>
      <c r="L123" s="433"/>
      <c r="M123" s="433"/>
      <c r="N123" s="388"/>
      <c r="O123" s="388"/>
      <c r="P123" s="388"/>
      <c r="Q123" s="433"/>
      <c r="R123" s="433"/>
      <c r="S123" s="433"/>
      <c r="T123" s="433"/>
      <c r="U123" s="388"/>
      <c r="V123" s="388"/>
      <c r="W123" s="388"/>
      <c r="X123" s="388"/>
      <c r="Y123" s="316"/>
    </row>
    <row r="124" spans="1:25">
      <c r="A124" s="279"/>
      <c r="B124" s="313"/>
      <c r="C124" s="193"/>
      <c r="D124" s="436"/>
      <c r="E124" s="436"/>
      <c r="F124" s="436"/>
      <c r="G124" s="436"/>
      <c r="H124" s="436"/>
      <c r="I124" s="437"/>
      <c r="J124" s="438"/>
      <c r="K124" s="433"/>
      <c r="L124" s="433"/>
      <c r="M124" s="433"/>
      <c r="N124" s="388"/>
      <c r="O124" s="388"/>
      <c r="P124" s="388"/>
      <c r="Q124" s="433"/>
      <c r="R124" s="433"/>
      <c r="S124" s="433"/>
      <c r="T124" s="433"/>
      <c r="U124" s="388"/>
      <c r="V124" s="388"/>
      <c r="W124" s="388"/>
      <c r="X124" s="388"/>
      <c r="Y124" s="316"/>
    </row>
    <row r="125" spans="1:25">
      <c r="A125" s="279"/>
      <c r="B125" s="313"/>
      <c r="C125" s="193"/>
      <c r="D125" s="436"/>
      <c r="E125" s="436"/>
      <c r="F125" s="436"/>
      <c r="G125" s="436"/>
      <c r="H125" s="436"/>
      <c r="I125" s="437"/>
      <c r="J125" s="438"/>
      <c r="K125" s="433"/>
      <c r="L125" s="433"/>
      <c r="M125" s="433"/>
      <c r="N125" s="388"/>
      <c r="O125" s="388"/>
      <c r="P125" s="388"/>
      <c r="Q125" s="433"/>
      <c r="R125" s="433"/>
      <c r="S125" s="433"/>
      <c r="T125" s="433"/>
      <c r="U125" s="388"/>
      <c r="V125" s="388"/>
      <c r="W125" s="388"/>
      <c r="X125" s="388"/>
      <c r="Y125" s="316"/>
    </row>
    <row r="126" spans="1:25" ht="15.75" thickBot="1">
      <c r="A126" s="279"/>
      <c r="B126" s="313"/>
      <c r="C126" s="193"/>
      <c r="D126" s="257" t="s">
        <v>112</v>
      </c>
      <c r="E126" s="258"/>
      <c r="F126" s="492"/>
      <c r="G126" s="492"/>
      <c r="H126" s="492"/>
      <c r="I126" s="492"/>
      <c r="J126" s="492"/>
      <c r="K126" s="492"/>
      <c r="L126" s="492"/>
      <c r="M126" s="492"/>
      <c r="N126" s="492"/>
      <c r="O126" s="492"/>
      <c r="P126" s="492"/>
      <c r="Q126" s="492"/>
      <c r="R126" s="492"/>
      <c r="S126" s="492"/>
      <c r="T126" s="492"/>
      <c r="U126" s="492"/>
      <c r="V126" s="492"/>
      <c r="W126" s="492"/>
      <c r="X126" s="493"/>
      <c r="Y126" s="316"/>
    </row>
    <row r="127" spans="1:25" ht="15.75" thickBot="1">
      <c r="A127" s="279"/>
      <c r="B127" s="313"/>
      <c r="C127" s="193"/>
      <c r="D127" s="428"/>
      <c r="E127" s="428"/>
      <c r="F127" s="428"/>
      <c r="G127" s="428"/>
      <c r="H127" s="428"/>
      <c r="I127" s="428"/>
      <c r="J127" s="428"/>
      <c r="K127" s="428"/>
      <c r="L127" s="428"/>
      <c r="M127" s="428"/>
      <c r="N127" s="428"/>
      <c r="O127" s="428"/>
      <c r="P127" s="428"/>
      <c r="Q127" s="428"/>
      <c r="R127" s="428"/>
      <c r="S127" s="428"/>
      <c r="T127" s="428"/>
      <c r="U127" s="428"/>
      <c r="V127" s="428"/>
      <c r="W127" s="428"/>
      <c r="X127" s="429"/>
      <c r="Y127" s="316"/>
    </row>
    <row r="128" spans="1:25">
      <c r="A128" s="279"/>
      <c r="B128" s="313"/>
      <c r="C128" s="193" t="s">
        <v>66</v>
      </c>
      <c r="D128" s="286" t="s">
        <v>113</v>
      </c>
      <c r="E128" s="259"/>
      <c r="F128" s="259"/>
      <c r="G128" s="260"/>
      <c r="H128" s="260"/>
      <c r="I128" s="261"/>
      <c r="J128" s="261"/>
      <c r="K128" s="260"/>
      <c r="L128" s="260"/>
      <c r="M128" s="259"/>
      <c r="N128" s="259"/>
      <c r="O128" s="260"/>
      <c r="P128" s="260"/>
      <c r="Q128" s="260"/>
      <c r="R128" s="260"/>
      <c r="S128" s="396" t="s">
        <v>212</v>
      </c>
      <c r="T128" s="397"/>
      <c r="U128" s="398"/>
      <c r="V128" s="262"/>
      <c r="W128" s="263"/>
      <c r="X128" s="264"/>
      <c r="Y128" s="316"/>
    </row>
    <row r="129" spans="1:25" ht="15.75" thickBot="1">
      <c r="A129" s="279"/>
      <c r="B129" s="313"/>
      <c r="C129" s="193"/>
      <c r="D129" s="432"/>
      <c r="E129" s="432"/>
      <c r="F129" s="432"/>
      <c r="G129" s="432"/>
      <c r="H129" s="432"/>
      <c r="I129" s="432"/>
      <c r="J129" s="432"/>
      <c r="K129" s="432"/>
      <c r="L129" s="432"/>
      <c r="M129" s="432"/>
      <c r="N129" s="432"/>
      <c r="O129" s="432"/>
      <c r="P129" s="432"/>
      <c r="Q129" s="432"/>
      <c r="R129" s="432"/>
      <c r="S129" s="432"/>
      <c r="T129" s="432"/>
      <c r="U129" s="179"/>
      <c r="V129" s="179"/>
      <c r="W129" s="179"/>
      <c r="X129" s="180"/>
      <c r="Y129" s="316"/>
    </row>
    <row r="130" spans="1:25">
      <c r="A130" s="279"/>
      <c r="B130" s="313"/>
      <c r="C130" s="193"/>
      <c r="D130" s="286"/>
      <c r="E130" s="286"/>
      <c r="F130" s="286"/>
      <c r="G130" s="286"/>
      <c r="H130" s="286"/>
      <c r="I130" s="286"/>
      <c r="J130" s="286"/>
      <c r="K130" s="286"/>
      <c r="L130" s="286"/>
      <c r="M130" s="286"/>
      <c r="N130" s="286"/>
      <c r="O130" s="286"/>
      <c r="P130" s="286"/>
      <c r="Q130" s="286"/>
      <c r="R130" s="286"/>
      <c r="S130" s="286"/>
      <c r="T130" s="286"/>
      <c r="U130" s="179"/>
      <c r="V130" s="179"/>
      <c r="W130" s="179"/>
      <c r="X130" s="180"/>
      <c r="Y130" s="316"/>
    </row>
    <row r="131" spans="1:25">
      <c r="A131" s="279"/>
      <c r="B131" s="313"/>
      <c r="C131" s="193" t="s">
        <v>114</v>
      </c>
      <c r="D131" s="265" t="s">
        <v>115</v>
      </c>
      <c r="E131" s="192"/>
      <c r="F131" s="192"/>
      <c r="G131" s="197"/>
      <c r="H131" s="197"/>
      <c r="I131" s="198"/>
      <c r="J131" s="198"/>
      <c r="K131" s="197"/>
      <c r="L131" s="197"/>
      <c r="M131" s="192"/>
      <c r="N131" s="192"/>
      <c r="O131" s="197"/>
      <c r="P131" s="197"/>
      <c r="Q131" s="197"/>
      <c r="R131" s="197"/>
      <c r="S131" s="396" t="s">
        <v>212</v>
      </c>
      <c r="T131" s="397"/>
      <c r="U131" s="398"/>
      <c r="V131" s="195"/>
      <c r="W131" s="179"/>
      <c r="X131" s="180"/>
      <c r="Y131" s="316"/>
    </row>
    <row r="132" spans="1:25" ht="15.75" thickBot="1">
      <c r="A132" s="279"/>
      <c r="B132" s="313"/>
      <c r="C132" s="193"/>
      <c r="D132" s="432"/>
      <c r="E132" s="432"/>
      <c r="F132" s="432"/>
      <c r="G132" s="432"/>
      <c r="H132" s="432"/>
      <c r="I132" s="432"/>
      <c r="J132" s="432"/>
      <c r="K132" s="432"/>
      <c r="L132" s="432"/>
      <c r="M132" s="432"/>
      <c r="N132" s="432"/>
      <c r="O132" s="432"/>
      <c r="P132" s="432"/>
      <c r="Q132" s="432"/>
      <c r="R132" s="432"/>
      <c r="S132" s="432"/>
      <c r="T132" s="432"/>
      <c r="U132" s="192"/>
      <c r="V132" s="179"/>
      <c r="W132" s="179"/>
      <c r="X132" s="180"/>
      <c r="Y132" s="316"/>
    </row>
    <row r="133" spans="1:25">
      <c r="A133" s="279"/>
      <c r="B133" s="313"/>
      <c r="C133" s="193" t="s">
        <v>116</v>
      </c>
      <c r="D133" s="225" t="s">
        <v>117</v>
      </c>
      <c r="E133" s="232"/>
      <c r="F133" s="266"/>
      <c r="G133" s="266"/>
      <c r="H133" s="266"/>
      <c r="I133" s="266"/>
      <c r="J133" s="266"/>
      <c r="K133" s="266"/>
      <c r="L133" s="194"/>
      <c r="M133" s="194"/>
      <c r="N133" s="194"/>
      <c r="O133" s="194"/>
      <c r="P133" s="194"/>
      <c r="Q133" s="194"/>
      <c r="R133" s="194"/>
      <c r="S133" s="194"/>
      <c r="T133" s="192"/>
      <c r="U133" s="256"/>
      <c r="V133" s="192"/>
      <c r="W133" s="179"/>
      <c r="X133" s="180"/>
      <c r="Y133" s="316"/>
    </row>
    <row r="134" spans="1:25">
      <c r="A134" s="279"/>
      <c r="B134" s="313"/>
      <c r="C134" s="193"/>
      <c r="D134" s="267"/>
      <c r="E134" s="192"/>
      <c r="F134" s="194"/>
      <c r="G134" s="194"/>
      <c r="H134" s="194"/>
      <c r="I134" s="194"/>
      <c r="J134" s="194"/>
      <c r="K134" s="194"/>
      <c r="L134" s="194"/>
      <c r="M134" s="194"/>
      <c r="N134" s="194"/>
      <c r="O134" s="194"/>
      <c r="P134" s="194"/>
      <c r="Q134" s="194"/>
      <c r="R134" s="194"/>
      <c r="S134" s="194"/>
      <c r="T134" s="192"/>
      <c r="U134" s="256"/>
      <c r="V134" s="192"/>
      <c r="W134" s="179"/>
      <c r="X134" s="180"/>
      <c r="Y134" s="316"/>
    </row>
    <row r="135" spans="1:25">
      <c r="A135" s="279"/>
      <c r="B135" s="313"/>
      <c r="C135" s="193"/>
      <c r="D135" s="434" t="s">
        <v>118</v>
      </c>
      <c r="E135" s="434"/>
      <c r="F135" s="434"/>
      <c r="G135" s="389"/>
      <c r="H135" s="390"/>
      <c r="I135" s="387"/>
      <c r="J135" s="179"/>
      <c r="K135" s="435" t="s">
        <v>119</v>
      </c>
      <c r="L135" s="435"/>
      <c r="M135" s="435"/>
      <c r="N135" s="388"/>
      <c r="O135" s="388"/>
      <c r="P135" s="17"/>
      <c r="Q135" s="18"/>
      <c r="R135" s="192"/>
      <c r="S135" s="435" t="s">
        <v>120</v>
      </c>
      <c r="T135" s="435"/>
      <c r="U135" s="435"/>
      <c r="V135" s="422"/>
      <c r="W135" s="422"/>
      <c r="X135" s="180"/>
      <c r="Y135" s="316"/>
    </row>
    <row r="136" spans="1:25">
      <c r="A136" s="279"/>
      <c r="B136" s="313"/>
      <c r="C136" s="425"/>
      <c r="D136" s="426"/>
      <c r="E136" s="426"/>
      <c r="F136" s="426"/>
      <c r="G136" s="426"/>
      <c r="H136" s="426"/>
      <c r="I136" s="426"/>
      <c r="J136" s="426"/>
      <c r="K136" s="426"/>
      <c r="L136" s="426"/>
      <c r="M136" s="426"/>
      <c r="N136" s="426"/>
      <c r="O136" s="426"/>
      <c r="P136" s="426"/>
      <c r="Q136" s="426"/>
      <c r="R136" s="426"/>
      <c r="S136" s="426"/>
      <c r="T136" s="426"/>
      <c r="U136" s="192"/>
      <c r="V136" s="192"/>
      <c r="W136" s="179"/>
      <c r="X136" s="180"/>
      <c r="Y136" s="316"/>
    </row>
    <row r="137" spans="1:25" ht="15.75" thickBot="1">
      <c r="A137" s="279"/>
      <c r="B137" s="313"/>
      <c r="C137" s="193" t="s">
        <v>121</v>
      </c>
      <c r="D137" s="286" t="s">
        <v>122</v>
      </c>
      <c r="E137" s="268"/>
      <c r="F137" s="286"/>
      <c r="G137" s="197"/>
      <c r="H137" s="197"/>
      <c r="I137" s="197"/>
      <c r="J137" s="427"/>
      <c r="K137" s="427"/>
      <c r="L137" s="194" t="s">
        <v>44</v>
      </c>
      <c r="M137" s="269"/>
      <c r="N137" s="269"/>
      <c r="O137" s="269"/>
      <c r="P137" s="197"/>
      <c r="Q137" s="268"/>
      <c r="R137" s="268"/>
      <c r="S137" s="197"/>
      <c r="T137" s="197"/>
      <c r="U137" s="256"/>
      <c r="V137" s="268"/>
      <c r="W137" s="269"/>
      <c r="X137" s="270"/>
      <c r="Y137" s="316"/>
    </row>
    <row r="138" spans="1:25">
      <c r="A138" s="279"/>
      <c r="B138" s="313"/>
      <c r="C138" s="193" t="s">
        <v>123</v>
      </c>
      <c r="D138" s="194" t="s">
        <v>124</v>
      </c>
      <c r="E138" s="194"/>
      <c r="F138" s="194"/>
      <c r="G138" s="216"/>
      <c r="H138" s="216"/>
      <c r="I138" s="216"/>
      <c r="J138" s="216"/>
      <c r="K138" s="216"/>
      <c r="L138" s="216"/>
      <c r="M138" s="194"/>
      <c r="N138" s="194"/>
      <c r="O138" s="194"/>
      <c r="P138" s="216"/>
      <c r="Q138" s="320"/>
      <c r="R138" s="195"/>
      <c r="S138" s="396" t="s">
        <v>212</v>
      </c>
      <c r="T138" s="397"/>
      <c r="U138" s="398"/>
      <c r="V138" s="195"/>
      <c r="W138" s="269"/>
      <c r="X138" s="270"/>
      <c r="Y138" s="316"/>
    </row>
    <row r="139" spans="1:25">
      <c r="A139" s="279"/>
      <c r="B139" s="313"/>
      <c r="C139" s="193"/>
      <c r="D139" s="194"/>
      <c r="E139" s="194"/>
      <c r="F139" s="194"/>
      <c r="G139" s="216"/>
      <c r="H139" s="216"/>
      <c r="I139" s="216"/>
      <c r="J139" s="216"/>
      <c r="K139" s="216"/>
      <c r="L139" s="216"/>
      <c r="M139" s="194"/>
      <c r="N139" s="194"/>
      <c r="O139" s="194"/>
      <c r="P139" s="216"/>
      <c r="Q139" s="194"/>
      <c r="R139" s="194"/>
      <c r="S139" s="320"/>
      <c r="T139" s="195"/>
      <c r="U139" s="195"/>
      <c r="V139" s="195"/>
      <c r="W139" s="195"/>
      <c r="X139" s="180"/>
      <c r="Y139" s="316"/>
    </row>
    <row r="140" spans="1:25">
      <c r="A140" s="279"/>
      <c r="B140" s="313"/>
      <c r="C140" s="193" t="s">
        <v>125</v>
      </c>
      <c r="D140" s="196" t="s">
        <v>126</v>
      </c>
      <c r="E140" s="197"/>
      <c r="F140" s="197"/>
      <c r="G140" s="197"/>
      <c r="H140" s="197"/>
      <c r="I140" s="197"/>
      <c r="J140" s="197"/>
      <c r="K140" s="197"/>
      <c r="L140" s="197"/>
      <c r="M140" s="197"/>
      <c r="N140" s="197"/>
      <c r="O140" s="197"/>
      <c r="P140" s="197"/>
      <c r="Q140" s="197"/>
      <c r="R140" s="197"/>
      <c r="S140" s="396" t="s">
        <v>212</v>
      </c>
      <c r="T140" s="397"/>
      <c r="U140" s="398"/>
      <c r="V140" s="195"/>
      <c r="W140" s="179"/>
      <c r="X140" s="180"/>
      <c r="Y140" s="316"/>
    </row>
    <row r="141" spans="1:25" ht="15.75" thickBot="1">
      <c r="A141" s="279"/>
      <c r="B141" s="313"/>
      <c r="C141" s="193"/>
      <c r="D141" s="265" t="s">
        <v>127</v>
      </c>
      <c r="E141" s="287"/>
      <c r="F141" s="287"/>
      <c r="G141" s="287"/>
      <c r="H141" s="287"/>
      <c r="I141" s="287"/>
      <c r="J141" s="287"/>
      <c r="K141" s="287"/>
      <c r="L141" s="287"/>
      <c r="M141" s="287"/>
      <c r="N141" s="287"/>
      <c r="O141" s="423"/>
      <c r="P141" s="423"/>
      <c r="Q141" s="423"/>
      <c r="R141" s="423"/>
      <c r="S141" s="423"/>
      <c r="T141" s="423"/>
      <c r="U141" s="423"/>
      <c r="V141" s="423"/>
      <c r="W141" s="423"/>
      <c r="X141" s="424"/>
      <c r="Y141" s="316"/>
    </row>
    <row r="142" spans="1:25" ht="15.75" thickBot="1">
      <c r="A142" s="279"/>
      <c r="B142" s="313"/>
      <c r="C142" s="193"/>
      <c r="D142" s="428"/>
      <c r="E142" s="428"/>
      <c r="F142" s="428"/>
      <c r="G142" s="428"/>
      <c r="H142" s="428"/>
      <c r="I142" s="428"/>
      <c r="J142" s="428"/>
      <c r="K142" s="428"/>
      <c r="L142" s="428"/>
      <c r="M142" s="428"/>
      <c r="N142" s="428"/>
      <c r="O142" s="428"/>
      <c r="P142" s="428"/>
      <c r="Q142" s="428"/>
      <c r="R142" s="428"/>
      <c r="S142" s="428"/>
      <c r="T142" s="428"/>
      <c r="U142" s="428"/>
      <c r="V142" s="428"/>
      <c r="W142" s="428"/>
      <c r="X142" s="429"/>
      <c r="Y142" s="316"/>
    </row>
    <row r="143" spans="1:25">
      <c r="A143" s="279"/>
      <c r="B143" s="313"/>
      <c r="C143" s="193"/>
      <c r="D143" s="296"/>
      <c r="E143" s="296"/>
      <c r="F143" s="296"/>
      <c r="G143" s="296"/>
      <c r="H143" s="296"/>
      <c r="I143" s="296"/>
      <c r="J143" s="296"/>
      <c r="K143" s="296"/>
      <c r="L143" s="296"/>
      <c r="M143" s="296"/>
      <c r="N143" s="296"/>
      <c r="O143" s="296"/>
      <c r="P143" s="296"/>
      <c r="Q143" s="296"/>
      <c r="R143" s="296"/>
      <c r="S143" s="296"/>
      <c r="T143" s="296"/>
      <c r="U143" s="296"/>
      <c r="V143" s="296"/>
      <c r="W143" s="296"/>
      <c r="X143" s="297"/>
      <c r="Y143" s="316"/>
    </row>
    <row r="144" spans="1:25">
      <c r="A144" s="279"/>
      <c r="B144" s="313"/>
      <c r="C144" s="193" t="s">
        <v>128</v>
      </c>
      <c r="D144" s="271" t="s">
        <v>129</v>
      </c>
      <c r="E144" s="271"/>
      <c r="F144" s="271"/>
      <c r="G144" s="271"/>
      <c r="H144" s="271"/>
      <c r="I144" s="271"/>
      <c r="J144" s="271"/>
      <c r="K144" s="271"/>
      <c r="L144" s="271"/>
      <c r="M144" s="271"/>
      <c r="N144" s="271"/>
      <c r="O144" s="271"/>
      <c r="P144" s="271"/>
      <c r="Q144" s="272"/>
      <c r="R144" s="288"/>
      <c r="S144" s="396" t="s">
        <v>212</v>
      </c>
      <c r="T144" s="397"/>
      <c r="U144" s="398"/>
      <c r="V144" s="288"/>
      <c r="W144" s="288"/>
      <c r="X144" s="289"/>
      <c r="Y144" s="316"/>
    </row>
    <row r="145" spans="1:25" ht="15" customHeight="1">
      <c r="A145" s="279"/>
      <c r="B145" s="313"/>
      <c r="C145" s="193"/>
      <c r="D145" s="430" t="s">
        <v>130</v>
      </c>
      <c r="E145" s="430"/>
      <c r="F145" s="430"/>
      <c r="G145" s="430"/>
      <c r="H145" s="430"/>
      <c r="I145" s="430" t="s">
        <v>131</v>
      </c>
      <c r="J145" s="430"/>
      <c r="K145" s="430"/>
      <c r="L145" s="430" t="s">
        <v>132</v>
      </c>
      <c r="M145" s="430"/>
      <c r="N145" s="430"/>
      <c r="O145" s="430"/>
      <c r="P145" s="430"/>
      <c r="Q145" s="430" t="s">
        <v>133</v>
      </c>
      <c r="R145" s="430"/>
      <c r="S145" s="430"/>
      <c r="T145" s="430"/>
      <c r="U145" s="431" t="s">
        <v>134</v>
      </c>
      <c r="V145" s="431"/>
      <c r="W145" s="431"/>
      <c r="X145" s="292"/>
      <c r="Y145" s="316"/>
    </row>
    <row r="146" spans="1:25">
      <c r="A146" s="279"/>
      <c r="B146" s="313"/>
      <c r="C146" s="193"/>
      <c r="D146" s="410"/>
      <c r="E146" s="411"/>
      <c r="F146" s="411"/>
      <c r="G146" s="411"/>
      <c r="H146" s="412"/>
      <c r="I146" s="410"/>
      <c r="J146" s="411"/>
      <c r="K146" s="412"/>
      <c r="L146" s="410"/>
      <c r="M146" s="411"/>
      <c r="N146" s="411"/>
      <c r="O146" s="411"/>
      <c r="P146" s="412"/>
      <c r="Q146" s="410"/>
      <c r="R146" s="411"/>
      <c r="S146" s="411"/>
      <c r="T146" s="412"/>
      <c r="U146" s="410"/>
      <c r="V146" s="411"/>
      <c r="W146" s="412"/>
      <c r="X146" s="292"/>
      <c r="Y146" s="316"/>
    </row>
    <row r="147" spans="1:25">
      <c r="A147" s="279"/>
      <c r="B147" s="313"/>
      <c r="C147" s="193"/>
      <c r="D147" s="323"/>
      <c r="E147" s="323"/>
      <c r="F147" s="323"/>
      <c r="G147" s="323"/>
      <c r="H147" s="323"/>
      <c r="I147" s="323"/>
      <c r="J147" s="323"/>
      <c r="K147" s="323"/>
      <c r="L147" s="323"/>
      <c r="M147" s="323"/>
      <c r="N147" s="323"/>
      <c r="O147" s="323"/>
      <c r="P147" s="323"/>
      <c r="Q147" s="323"/>
      <c r="R147" s="323"/>
      <c r="S147" s="323"/>
      <c r="T147" s="323"/>
      <c r="U147" s="323"/>
      <c r="V147" s="323"/>
      <c r="W147" s="323"/>
      <c r="X147" s="292"/>
      <c r="Y147" s="316"/>
    </row>
    <row r="148" spans="1:25">
      <c r="A148" s="279"/>
      <c r="B148" s="313"/>
      <c r="C148" s="413" t="s">
        <v>135</v>
      </c>
      <c r="D148" s="414"/>
      <c r="E148" s="414"/>
      <c r="F148" s="414"/>
      <c r="G148" s="414"/>
      <c r="H148" s="414"/>
      <c r="I148" s="414"/>
      <c r="J148" s="414"/>
      <c r="K148" s="414"/>
      <c r="L148" s="414"/>
      <c r="M148" s="414"/>
      <c r="N148" s="414"/>
      <c r="O148" s="414"/>
      <c r="P148" s="414"/>
      <c r="Q148" s="414"/>
      <c r="R148" s="414"/>
      <c r="S148" s="414"/>
      <c r="T148" s="414"/>
      <c r="U148" s="414"/>
      <c r="V148" s="414"/>
      <c r="W148" s="414"/>
      <c r="X148" s="415"/>
      <c r="Y148" s="316"/>
    </row>
    <row r="149" spans="1:25">
      <c r="A149" s="279"/>
      <c r="B149" s="313"/>
      <c r="C149" s="413" t="s">
        <v>136</v>
      </c>
      <c r="D149" s="414"/>
      <c r="E149" s="414"/>
      <c r="F149" s="414"/>
      <c r="G149" s="414"/>
      <c r="H149" s="414"/>
      <c r="I149" s="414"/>
      <c r="J149" s="414"/>
      <c r="K149" s="414"/>
      <c r="L149" s="414"/>
      <c r="M149" s="414"/>
      <c r="N149" s="414"/>
      <c r="O149" s="414"/>
      <c r="P149" s="414"/>
      <c r="Q149" s="414"/>
      <c r="R149" s="414"/>
      <c r="S149" s="414"/>
      <c r="T149" s="414"/>
      <c r="U149" s="414"/>
      <c r="V149" s="414"/>
      <c r="W149" s="414"/>
      <c r="X149" s="415"/>
      <c r="Y149" s="316"/>
    </row>
    <row r="150" spans="1:25">
      <c r="A150" s="279"/>
      <c r="B150" s="313"/>
      <c r="C150" s="269"/>
      <c r="D150" s="269"/>
      <c r="E150" s="269"/>
      <c r="F150" s="269"/>
      <c r="G150" s="269"/>
      <c r="H150" s="269"/>
      <c r="I150" s="269"/>
      <c r="J150" s="269"/>
      <c r="K150" s="269"/>
      <c r="L150" s="269"/>
      <c r="M150" s="269"/>
      <c r="N150" s="269"/>
      <c r="O150" s="269"/>
      <c r="P150" s="269"/>
      <c r="Q150" s="269"/>
      <c r="R150" s="269"/>
      <c r="S150" s="269"/>
      <c r="T150" s="269"/>
      <c r="U150" s="269"/>
      <c r="V150" s="269"/>
      <c r="W150" s="269"/>
      <c r="X150" s="270"/>
      <c r="Y150" s="316"/>
    </row>
    <row r="151" spans="1:25" ht="15.75">
      <c r="A151" s="279"/>
      <c r="B151" s="313"/>
      <c r="C151" s="273" t="s">
        <v>137</v>
      </c>
      <c r="D151" s="399" t="s">
        <v>138</v>
      </c>
      <c r="E151" s="399"/>
      <c r="F151" s="399"/>
      <c r="G151" s="399"/>
      <c r="H151" s="399"/>
      <c r="I151" s="399"/>
      <c r="J151" s="400"/>
      <c r="K151" s="175"/>
      <c r="L151" s="175"/>
      <c r="M151" s="175"/>
      <c r="N151" s="175"/>
      <c r="O151" s="175"/>
      <c r="P151" s="175"/>
      <c r="Q151" s="175"/>
      <c r="R151" s="175"/>
      <c r="S151" s="175"/>
      <c r="T151" s="175"/>
      <c r="U151" s="175"/>
      <c r="V151" s="175"/>
      <c r="W151" s="175"/>
      <c r="X151" s="176"/>
      <c r="Y151" s="316"/>
    </row>
    <row r="152" spans="1:25">
      <c r="A152" s="279"/>
      <c r="B152" s="313"/>
      <c r="C152" s="416" t="s">
        <v>139</v>
      </c>
      <c r="D152" s="417"/>
      <c r="E152" s="417"/>
      <c r="F152" s="417"/>
      <c r="G152" s="417"/>
      <c r="H152" s="417"/>
      <c r="I152" s="417"/>
      <c r="J152" s="417"/>
      <c r="K152" s="417"/>
      <c r="L152" s="417"/>
      <c r="M152" s="417"/>
      <c r="N152" s="417"/>
      <c r="O152" s="417"/>
      <c r="P152" s="417"/>
      <c r="Q152" s="417"/>
      <c r="R152" s="417"/>
      <c r="S152" s="417"/>
      <c r="T152" s="417"/>
      <c r="U152" s="417"/>
      <c r="V152" s="417"/>
      <c r="W152" s="417"/>
      <c r="X152" s="418"/>
      <c r="Y152" s="316"/>
    </row>
    <row r="153" spans="1:25">
      <c r="A153" s="279"/>
      <c r="B153" s="313"/>
      <c r="C153" s="393" t="s">
        <v>140</v>
      </c>
      <c r="D153" s="394"/>
      <c r="E153" s="394"/>
      <c r="F153" s="394"/>
      <c r="G153" s="394"/>
      <c r="H153" s="394"/>
      <c r="I153" s="395"/>
      <c r="J153" s="419"/>
      <c r="K153" s="420"/>
      <c r="L153" s="420"/>
      <c r="M153" s="420"/>
      <c r="N153" s="420"/>
      <c r="O153" s="421"/>
      <c r="P153" s="408" t="s">
        <v>141</v>
      </c>
      <c r="Q153" s="408"/>
      <c r="R153" s="408"/>
      <c r="S153" s="408"/>
      <c r="T153" s="388"/>
      <c r="U153" s="388"/>
      <c r="V153" s="388"/>
      <c r="W153" s="388"/>
      <c r="X153" s="388"/>
      <c r="Y153" s="316"/>
    </row>
    <row r="154" spans="1:25">
      <c r="A154" s="279"/>
      <c r="B154" s="313"/>
      <c r="C154" s="393" t="s">
        <v>142</v>
      </c>
      <c r="D154" s="394"/>
      <c r="E154" s="394"/>
      <c r="F154" s="394"/>
      <c r="G154" s="394"/>
      <c r="H154" s="394"/>
      <c r="I154" s="395"/>
      <c r="J154" s="389"/>
      <c r="K154" s="390"/>
      <c r="L154" s="390"/>
      <c r="M154" s="390"/>
      <c r="N154" s="390"/>
      <c r="O154" s="387"/>
      <c r="P154" s="408" t="s">
        <v>422</v>
      </c>
      <c r="Q154" s="408"/>
      <c r="R154" s="408"/>
      <c r="S154" s="408"/>
      <c r="T154" s="388"/>
      <c r="U154" s="388"/>
      <c r="V154" s="388"/>
      <c r="W154" s="388"/>
      <c r="X154" s="388"/>
      <c r="Y154" s="316"/>
    </row>
    <row r="155" spans="1:25">
      <c r="A155" s="279"/>
      <c r="B155" s="313"/>
      <c r="C155" s="393" t="s">
        <v>140</v>
      </c>
      <c r="D155" s="394"/>
      <c r="E155" s="394"/>
      <c r="F155" s="394"/>
      <c r="G155" s="394"/>
      <c r="H155" s="394"/>
      <c r="I155" s="395"/>
      <c r="J155" s="389"/>
      <c r="K155" s="390"/>
      <c r="L155" s="390"/>
      <c r="M155" s="390"/>
      <c r="N155" s="390"/>
      <c r="O155" s="387"/>
      <c r="P155" s="408" t="s">
        <v>141</v>
      </c>
      <c r="Q155" s="408"/>
      <c r="R155" s="408"/>
      <c r="S155" s="408"/>
      <c r="T155" s="388"/>
      <c r="U155" s="388"/>
      <c r="V155" s="388"/>
      <c r="W155" s="388"/>
      <c r="X155" s="388"/>
      <c r="Y155" s="316"/>
    </row>
    <row r="156" spans="1:25">
      <c r="A156" s="279"/>
      <c r="B156" s="313"/>
      <c r="C156" s="393" t="s">
        <v>142</v>
      </c>
      <c r="D156" s="394"/>
      <c r="E156" s="394"/>
      <c r="F156" s="394"/>
      <c r="G156" s="394"/>
      <c r="H156" s="394"/>
      <c r="I156" s="395"/>
      <c r="J156" s="389"/>
      <c r="K156" s="390"/>
      <c r="L156" s="390"/>
      <c r="M156" s="390"/>
      <c r="N156" s="390"/>
      <c r="O156" s="387"/>
      <c r="P156" s="408" t="s">
        <v>143</v>
      </c>
      <c r="Q156" s="408"/>
      <c r="R156" s="408"/>
      <c r="S156" s="408"/>
      <c r="T156" s="388"/>
      <c r="U156" s="388"/>
      <c r="V156" s="388"/>
      <c r="W156" s="388"/>
      <c r="X156" s="388"/>
      <c r="Y156" s="316"/>
    </row>
    <row r="157" spans="1:25">
      <c r="A157" s="279"/>
      <c r="B157" s="313"/>
      <c r="C157" s="384" t="s">
        <v>144</v>
      </c>
      <c r="D157" s="386"/>
      <c r="E157" s="386"/>
      <c r="F157" s="386"/>
      <c r="G157" s="386"/>
      <c r="H157" s="386"/>
      <c r="I157" s="386"/>
      <c r="J157" s="409"/>
      <c r="K157" s="274"/>
      <c r="L157" s="275"/>
      <c r="M157" s="275"/>
      <c r="N157" s="276"/>
      <c r="O157" s="396" t="s">
        <v>212</v>
      </c>
      <c r="P157" s="397"/>
      <c r="Q157" s="398"/>
      <c r="R157" s="263"/>
      <c r="S157" s="277"/>
      <c r="T157" s="263"/>
      <c r="U157" s="263"/>
      <c r="V157" s="263"/>
      <c r="W157" s="263"/>
      <c r="X157" s="264"/>
      <c r="Y157" s="316"/>
    </row>
    <row r="158" spans="1:25">
      <c r="A158" s="279"/>
      <c r="B158" s="313"/>
      <c r="C158" s="393" t="s">
        <v>145</v>
      </c>
      <c r="D158" s="394"/>
      <c r="E158" s="394"/>
      <c r="F158" s="394"/>
      <c r="G158" s="394"/>
      <c r="H158" s="394"/>
      <c r="I158" s="394"/>
      <c r="J158" s="395"/>
      <c r="K158" s="274"/>
      <c r="L158" s="275"/>
      <c r="M158" s="275"/>
      <c r="N158" s="276"/>
      <c r="O158" s="396" t="s">
        <v>212</v>
      </c>
      <c r="P158" s="397"/>
      <c r="Q158" s="398"/>
      <c r="R158" s="263"/>
      <c r="S158" s="277"/>
      <c r="T158" s="263"/>
      <c r="U158" s="263"/>
      <c r="V158" s="263"/>
      <c r="W158" s="263"/>
      <c r="X158" s="264"/>
      <c r="Y158" s="316"/>
    </row>
    <row r="159" spans="1:25">
      <c r="A159" s="279"/>
      <c r="B159" s="313"/>
      <c r="C159" s="269"/>
      <c r="D159" s="269"/>
      <c r="E159" s="269"/>
      <c r="F159" s="269"/>
      <c r="G159" s="269"/>
      <c r="H159" s="269"/>
      <c r="I159" s="269"/>
      <c r="J159" s="269"/>
      <c r="K159" s="269"/>
      <c r="L159" s="269"/>
      <c r="M159" s="269"/>
      <c r="N159" s="269"/>
      <c r="O159" s="269"/>
      <c r="P159" s="269"/>
      <c r="Q159" s="269"/>
      <c r="R159" s="269"/>
      <c r="S159" s="269"/>
      <c r="T159" s="269"/>
      <c r="U159" s="269"/>
      <c r="V159" s="269"/>
      <c r="W159" s="269"/>
      <c r="X159" s="270"/>
      <c r="Y159" s="316"/>
    </row>
    <row r="160" spans="1:25" ht="15.75">
      <c r="A160" s="279"/>
      <c r="B160" s="313"/>
      <c r="C160" s="173" t="s">
        <v>146</v>
      </c>
      <c r="D160" s="399" t="s">
        <v>147</v>
      </c>
      <c r="E160" s="399"/>
      <c r="F160" s="399"/>
      <c r="G160" s="399"/>
      <c r="H160" s="399"/>
      <c r="I160" s="399"/>
      <c r="J160" s="400"/>
      <c r="K160" s="175"/>
      <c r="L160" s="175"/>
      <c r="M160" s="175"/>
      <c r="N160" s="175"/>
      <c r="O160" s="175"/>
      <c r="P160" s="175"/>
      <c r="Q160" s="175"/>
      <c r="R160" s="175"/>
      <c r="S160" s="175"/>
      <c r="T160" s="175"/>
      <c r="U160" s="175"/>
      <c r="V160" s="175"/>
      <c r="W160" s="175"/>
      <c r="X160" s="176"/>
      <c r="Y160" s="316"/>
    </row>
    <row r="161" spans="1:25">
      <c r="A161" s="279"/>
      <c r="B161" s="313"/>
      <c r="C161" s="401" t="s">
        <v>148</v>
      </c>
      <c r="D161" s="402"/>
      <c r="E161" s="402"/>
      <c r="F161" s="402"/>
      <c r="G161" s="402"/>
      <c r="H161" s="402"/>
      <c r="I161" s="403"/>
      <c r="J161" s="407" t="s">
        <v>149</v>
      </c>
      <c r="K161" s="407"/>
      <c r="L161" s="407"/>
      <c r="M161" s="407"/>
      <c r="N161" s="407"/>
      <c r="O161" s="391" t="s">
        <v>150</v>
      </c>
      <c r="P161" s="391"/>
      <c r="Q161" s="391"/>
      <c r="R161" s="391"/>
      <c r="S161" s="391"/>
      <c r="T161" s="391" t="s">
        <v>151</v>
      </c>
      <c r="U161" s="391"/>
      <c r="V161" s="391"/>
      <c r="W161" s="391"/>
      <c r="X161" s="391"/>
      <c r="Y161" s="316"/>
    </row>
    <row r="162" spans="1:25">
      <c r="A162" s="279"/>
      <c r="B162" s="313"/>
      <c r="C162" s="404"/>
      <c r="D162" s="405"/>
      <c r="E162" s="405"/>
      <c r="F162" s="405"/>
      <c r="G162" s="405"/>
      <c r="H162" s="405"/>
      <c r="I162" s="406"/>
      <c r="J162" s="407"/>
      <c r="K162" s="407"/>
      <c r="L162" s="407"/>
      <c r="M162" s="407"/>
      <c r="N162" s="407"/>
      <c r="O162" s="391"/>
      <c r="P162" s="391"/>
      <c r="Q162" s="391"/>
      <c r="R162" s="391"/>
      <c r="S162" s="391"/>
      <c r="T162" s="391"/>
      <c r="U162" s="391"/>
      <c r="V162" s="391"/>
      <c r="W162" s="391"/>
      <c r="X162" s="391"/>
      <c r="Y162" s="316"/>
    </row>
    <row r="163" spans="1:25">
      <c r="A163" s="279"/>
      <c r="B163" s="313"/>
      <c r="C163" s="389"/>
      <c r="D163" s="390"/>
      <c r="E163" s="390"/>
      <c r="F163" s="390"/>
      <c r="G163" s="390"/>
      <c r="H163" s="390"/>
      <c r="I163" s="387"/>
      <c r="J163" s="380"/>
      <c r="K163" s="380"/>
      <c r="L163" s="380"/>
      <c r="M163" s="380"/>
      <c r="N163" s="380"/>
      <c r="O163" s="380"/>
      <c r="P163" s="380"/>
      <c r="Q163" s="380"/>
      <c r="R163" s="380"/>
      <c r="S163" s="380"/>
      <c r="T163" s="392"/>
      <c r="U163" s="380"/>
      <c r="V163" s="380"/>
      <c r="W163" s="380"/>
      <c r="X163" s="380"/>
      <c r="Y163" s="316"/>
    </row>
    <row r="164" spans="1:25">
      <c r="A164" s="279"/>
      <c r="B164" s="313"/>
      <c r="C164" s="389"/>
      <c r="D164" s="390"/>
      <c r="E164" s="390"/>
      <c r="F164" s="390"/>
      <c r="G164" s="390"/>
      <c r="H164" s="390"/>
      <c r="I164" s="387"/>
      <c r="J164" s="380"/>
      <c r="K164" s="380"/>
      <c r="L164" s="380"/>
      <c r="M164" s="380"/>
      <c r="N164" s="380"/>
      <c r="O164" s="380"/>
      <c r="P164" s="380"/>
      <c r="Q164" s="380"/>
      <c r="R164" s="380"/>
      <c r="S164" s="380"/>
      <c r="T164" s="380"/>
      <c r="U164" s="380"/>
      <c r="V164" s="380"/>
      <c r="W164" s="380"/>
      <c r="X164" s="380"/>
      <c r="Y164" s="316"/>
    </row>
    <row r="165" spans="1:25">
      <c r="A165" s="279"/>
      <c r="B165" s="313"/>
      <c r="C165" s="389"/>
      <c r="D165" s="390"/>
      <c r="E165" s="390"/>
      <c r="F165" s="390"/>
      <c r="G165" s="390"/>
      <c r="H165" s="390"/>
      <c r="I165" s="387"/>
      <c r="J165" s="380"/>
      <c r="K165" s="380"/>
      <c r="L165" s="380"/>
      <c r="M165" s="380"/>
      <c r="N165" s="380"/>
      <c r="O165" s="380"/>
      <c r="P165" s="380"/>
      <c r="Q165" s="380"/>
      <c r="R165" s="380"/>
      <c r="S165" s="380"/>
      <c r="T165" s="380"/>
      <c r="U165" s="380"/>
      <c r="V165" s="380"/>
      <c r="W165" s="380"/>
      <c r="X165" s="380"/>
      <c r="Y165" s="316"/>
    </row>
    <row r="166" spans="1:25">
      <c r="A166" s="279"/>
      <c r="B166" s="313"/>
      <c r="C166" s="389"/>
      <c r="D166" s="390"/>
      <c r="E166" s="390"/>
      <c r="F166" s="390"/>
      <c r="G166" s="390"/>
      <c r="H166" s="390"/>
      <c r="I166" s="387"/>
      <c r="J166" s="380"/>
      <c r="K166" s="380"/>
      <c r="L166" s="380"/>
      <c r="M166" s="380"/>
      <c r="N166" s="380"/>
      <c r="O166" s="380"/>
      <c r="P166" s="380"/>
      <c r="Q166" s="380"/>
      <c r="R166" s="380"/>
      <c r="S166" s="380"/>
      <c r="T166" s="380"/>
      <c r="U166" s="380"/>
      <c r="V166" s="380"/>
      <c r="W166" s="380"/>
      <c r="X166" s="380"/>
      <c r="Y166" s="316"/>
    </row>
    <row r="167" spans="1:25">
      <c r="A167" s="279"/>
      <c r="B167" s="313"/>
      <c r="C167" s="389"/>
      <c r="D167" s="390"/>
      <c r="E167" s="390"/>
      <c r="F167" s="390"/>
      <c r="G167" s="390"/>
      <c r="H167" s="390"/>
      <c r="I167" s="387"/>
      <c r="J167" s="380"/>
      <c r="K167" s="380"/>
      <c r="L167" s="380"/>
      <c r="M167" s="380"/>
      <c r="N167" s="380"/>
      <c r="O167" s="380"/>
      <c r="P167" s="380"/>
      <c r="Q167" s="380"/>
      <c r="R167" s="380"/>
      <c r="S167" s="380"/>
      <c r="T167" s="380"/>
      <c r="U167" s="380"/>
      <c r="V167" s="380"/>
      <c r="W167" s="380"/>
      <c r="X167" s="380"/>
      <c r="Y167" s="316"/>
    </row>
    <row r="168" spans="1:25">
      <c r="A168" s="279"/>
      <c r="B168" s="313"/>
      <c r="C168" s="389"/>
      <c r="D168" s="390"/>
      <c r="E168" s="390"/>
      <c r="F168" s="390"/>
      <c r="G168" s="390"/>
      <c r="H168" s="390"/>
      <c r="I168" s="387"/>
      <c r="J168" s="380"/>
      <c r="K168" s="380"/>
      <c r="L168" s="380"/>
      <c r="M168" s="380"/>
      <c r="N168" s="380"/>
      <c r="O168" s="380"/>
      <c r="P168" s="380"/>
      <c r="Q168" s="380"/>
      <c r="R168" s="380"/>
      <c r="S168" s="380"/>
      <c r="T168" s="380"/>
      <c r="U168" s="380"/>
      <c r="V168" s="380"/>
      <c r="W168" s="380"/>
      <c r="X168" s="380"/>
      <c r="Y168" s="316"/>
    </row>
    <row r="169" spans="1:25">
      <c r="A169" s="279"/>
      <c r="B169" s="313"/>
      <c r="C169" s="217"/>
      <c r="D169" s="200"/>
      <c r="E169" s="200"/>
      <c r="F169" s="200"/>
      <c r="G169" s="200"/>
      <c r="H169" s="200"/>
      <c r="I169" s="200"/>
      <c r="J169" s="244"/>
      <c r="K169" s="244"/>
      <c r="L169" s="244"/>
      <c r="M169" s="244"/>
      <c r="N169" s="244"/>
      <c r="O169" s="244"/>
      <c r="P169" s="244"/>
      <c r="Q169" s="244"/>
      <c r="R169" s="244"/>
      <c r="S169" s="244"/>
      <c r="T169" s="244"/>
      <c r="U169" s="244"/>
      <c r="V169" s="244"/>
      <c r="W169" s="244"/>
      <c r="X169" s="278"/>
      <c r="Y169" s="316"/>
    </row>
    <row r="170" spans="1:25">
      <c r="A170" s="279"/>
      <c r="B170" s="313"/>
      <c r="C170" s="269"/>
      <c r="D170" s="269"/>
      <c r="E170" s="269"/>
      <c r="F170" s="269"/>
      <c r="G170" s="269"/>
      <c r="H170" s="269"/>
      <c r="I170" s="269"/>
      <c r="J170" s="269"/>
      <c r="K170" s="269"/>
      <c r="L170" s="269"/>
      <c r="M170" s="269"/>
      <c r="N170" s="269"/>
      <c r="O170" s="269"/>
      <c r="P170" s="269"/>
      <c r="Q170" s="269"/>
      <c r="R170" s="269"/>
      <c r="S170" s="269"/>
      <c r="T170" s="269"/>
      <c r="U170" s="269"/>
      <c r="V170" s="269"/>
      <c r="W170" s="269"/>
      <c r="X170" s="270"/>
      <c r="Y170" s="316"/>
    </row>
    <row r="171" spans="1:25" ht="15.75">
      <c r="A171" s="279"/>
      <c r="B171" s="313"/>
      <c r="C171" s="173" t="s">
        <v>152</v>
      </c>
      <c r="D171" s="381" t="s">
        <v>153</v>
      </c>
      <c r="E171" s="382"/>
      <c r="F171" s="382"/>
      <c r="G171" s="382"/>
      <c r="H171" s="382"/>
      <c r="I171" s="382"/>
      <c r="J171" s="382"/>
      <c r="K171" s="383"/>
      <c r="L171" s="387"/>
      <c r="M171" s="388"/>
      <c r="N171" s="388"/>
      <c r="O171" s="388"/>
      <c r="P171" s="388"/>
      <c r="Q171" s="388"/>
      <c r="R171" s="388"/>
      <c r="S171" s="388"/>
      <c r="T171" s="388"/>
      <c r="U171" s="388"/>
      <c r="V171" s="388"/>
      <c r="W171" s="388"/>
      <c r="X171" s="388"/>
      <c r="Y171" s="316"/>
    </row>
    <row r="172" spans="1:25">
      <c r="A172" s="279"/>
      <c r="B172" s="313"/>
      <c r="C172" s="384" t="s">
        <v>154</v>
      </c>
      <c r="D172" s="385"/>
      <c r="E172" s="385"/>
      <c r="F172" s="385"/>
      <c r="G172" s="385"/>
      <c r="H172" s="244"/>
      <c r="I172" s="244"/>
      <c r="J172" s="244"/>
      <c r="K172" s="244"/>
      <c r="L172" s="380"/>
      <c r="M172" s="380"/>
      <c r="N172" s="380"/>
      <c r="O172" s="380"/>
      <c r="P172" s="380"/>
      <c r="Q172" s="380"/>
      <c r="R172" s="380"/>
      <c r="S172" s="380"/>
      <c r="T172" s="380"/>
      <c r="U172" s="380"/>
      <c r="V172" s="380"/>
      <c r="W172" s="380"/>
      <c r="X172" s="380"/>
      <c r="Y172" s="316"/>
    </row>
    <row r="173" spans="1:25">
      <c r="A173" s="279"/>
      <c r="B173" s="313"/>
      <c r="C173" s="384" t="s">
        <v>155</v>
      </c>
      <c r="D173" s="386"/>
      <c r="E173" s="386"/>
      <c r="F173" s="386"/>
      <c r="G173" s="386"/>
      <c r="H173" s="386"/>
      <c r="I173" s="386"/>
      <c r="J173" s="386"/>
      <c r="K173" s="386"/>
      <c r="L173" s="380"/>
      <c r="M173" s="380"/>
      <c r="N173" s="380"/>
      <c r="O173" s="380"/>
      <c r="P173" s="380"/>
      <c r="Q173" s="380"/>
      <c r="R173" s="380"/>
      <c r="S173" s="380"/>
      <c r="T173" s="380"/>
      <c r="U173" s="380"/>
      <c r="V173" s="380"/>
      <c r="W173" s="380"/>
      <c r="X173" s="380"/>
      <c r="Y173" s="316"/>
    </row>
    <row r="174" spans="1:25">
      <c r="A174" s="279"/>
      <c r="B174" s="313"/>
      <c r="C174" s="384" t="s">
        <v>156</v>
      </c>
      <c r="D174" s="386"/>
      <c r="E174" s="386"/>
      <c r="F174" s="386"/>
      <c r="G174" s="386"/>
      <c r="H174" s="386"/>
      <c r="I174" s="386"/>
      <c r="J174" s="386"/>
      <c r="K174" s="386"/>
      <c r="L174" s="380"/>
      <c r="M174" s="380"/>
      <c r="N174" s="380"/>
      <c r="O174" s="380"/>
      <c r="P174" s="380"/>
      <c r="Q174" s="380"/>
      <c r="R174" s="380"/>
      <c r="S174" s="380"/>
      <c r="T174" s="380"/>
      <c r="U174" s="380"/>
      <c r="V174" s="380"/>
      <c r="W174" s="380"/>
      <c r="X174" s="380"/>
      <c r="Y174" s="316"/>
    </row>
    <row r="175" spans="1:25">
      <c r="A175" s="279"/>
      <c r="B175" s="313"/>
      <c r="C175" s="280"/>
      <c r="D175" s="280"/>
      <c r="E175" s="280"/>
      <c r="F175" s="280"/>
      <c r="G175" s="280"/>
      <c r="H175" s="280"/>
      <c r="I175" s="280"/>
      <c r="J175" s="280"/>
      <c r="K175" s="280"/>
      <c r="L175" s="281"/>
      <c r="M175" s="281"/>
      <c r="N175" s="281"/>
      <c r="O175" s="281"/>
      <c r="P175" s="281"/>
      <c r="Q175" s="281"/>
      <c r="R175" s="281"/>
      <c r="S175" s="281"/>
      <c r="T175" s="281"/>
      <c r="U175" s="281"/>
      <c r="V175" s="281"/>
      <c r="W175" s="281"/>
      <c r="X175" s="339"/>
      <c r="Y175" s="313"/>
    </row>
    <row r="176" spans="1:25">
      <c r="A176" s="279"/>
      <c r="B176" s="313"/>
      <c r="C176" s="280"/>
      <c r="D176" s="280"/>
      <c r="E176" s="280"/>
      <c r="F176" s="280"/>
      <c r="G176" s="280"/>
      <c r="H176" s="280"/>
      <c r="I176" s="280"/>
      <c r="J176" s="280"/>
      <c r="K176" s="280"/>
      <c r="L176" s="281"/>
      <c r="M176" s="281"/>
      <c r="N176" s="281"/>
      <c r="O176" s="281"/>
      <c r="P176" s="281"/>
      <c r="Q176" s="281"/>
      <c r="R176" s="281"/>
      <c r="S176" s="281"/>
      <c r="T176" s="281"/>
      <c r="U176" s="281"/>
      <c r="V176" s="281"/>
      <c r="W176" s="281"/>
      <c r="X176" s="281"/>
      <c r="Y176" s="313"/>
    </row>
    <row r="177" spans="1:25">
      <c r="A177" s="279"/>
      <c r="B177" s="313"/>
      <c r="C177" s="313"/>
      <c r="D177" s="313"/>
      <c r="E177" s="313"/>
      <c r="F177" s="313"/>
      <c r="G177" s="313"/>
      <c r="H177" s="313"/>
      <c r="I177" s="313"/>
      <c r="J177" s="313"/>
      <c r="K177" s="313"/>
      <c r="L177" s="313"/>
      <c r="M177" s="313"/>
      <c r="N177" s="313"/>
      <c r="O177" s="313"/>
      <c r="P177" s="313"/>
      <c r="Q177" s="313"/>
      <c r="R177" s="313"/>
      <c r="S177" s="313"/>
      <c r="T177" s="313"/>
      <c r="U177" s="313"/>
      <c r="V177" s="313"/>
      <c r="W177" s="313"/>
      <c r="X177" s="313"/>
      <c r="Y177" s="313"/>
    </row>
    <row r="178" spans="1:25">
      <c r="A178" s="279"/>
    </row>
    <row r="179" spans="1:25">
      <c r="A179" s="279"/>
    </row>
    <row r="180" spans="1:25">
      <c r="A180" s="279"/>
    </row>
    <row r="181" spans="1:25">
      <c r="A181" s="279"/>
    </row>
    <row r="182" spans="1:25">
      <c r="A182" s="279"/>
    </row>
    <row r="183" spans="1:25">
      <c r="A183" s="279"/>
    </row>
    <row r="184" spans="1:25">
      <c r="A184" s="279"/>
    </row>
    <row r="185" spans="1:25">
      <c r="A185" s="279"/>
    </row>
    <row r="186" spans="1:25">
      <c r="A186" s="279"/>
    </row>
    <row r="187" spans="1:25">
      <c r="A187" s="279"/>
    </row>
    <row r="188" spans="1:25">
      <c r="A188" s="279"/>
    </row>
    <row r="189" spans="1:25">
      <c r="A189" s="279"/>
    </row>
    <row r="190" spans="1:25">
      <c r="A190" s="279"/>
    </row>
    <row r="191" spans="1:25">
      <c r="A191" s="279"/>
    </row>
    <row r="192" spans="1:25">
      <c r="A192" s="279"/>
    </row>
    <row r="193" spans="1:1">
      <c r="A193" s="279"/>
    </row>
    <row r="194" spans="1:1">
      <c r="A194" s="279"/>
    </row>
    <row r="195" spans="1:1">
      <c r="A195" s="279"/>
    </row>
    <row r="196" spans="1:1">
      <c r="A196" s="279"/>
    </row>
    <row r="197" spans="1:1">
      <c r="A197" s="279"/>
    </row>
    <row r="198" spans="1:1">
      <c r="A198" s="279"/>
    </row>
    <row r="199" spans="1:1">
      <c r="A199" s="279"/>
    </row>
    <row r="200" spans="1:1">
      <c r="A200" s="279"/>
    </row>
    <row r="201" spans="1:1">
      <c r="A201" s="279"/>
    </row>
    <row r="202" spans="1:1">
      <c r="A202" s="279"/>
    </row>
    <row r="203" spans="1:1">
      <c r="A203" s="279"/>
    </row>
    <row r="204" spans="1:1">
      <c r="A204" s="279"/>
    </row>
    <row r="205" spans="1:1">
      <c r="A205" s="279"/>
    </row>
    <row r="206" spans="1:1">
      <c r="A206" s="279"/>
    </row>
    <row r="207" spans="1:1">
      <c r="A207" s="279"/>
    </row>
    <row r="208" spans="1:1">
      <c r="A208" s="279"/>
    </row>
    <row r="209" spans="1:1">
      <c r="A209" s="279"/>
    </row>
    <row r="210" spans="1:1">
      <c r="A210" s="279"/>
    </row>
    <row r="211" spans="1:1">
      <c r="A211" s="279"/>
    </row>
    <row r="212" spans="1:1">
      <c r="A212" s="279"/>
    </row>
    <row r="213" spans="1:1">
      <c r="A213" s="279"/>
    </row>
    <row r="214" spans="1:1">
      <c r="A214" s="279"/>
    </row>
    <row r="215" spans="1:1">
      <c r="A215" s="279"/>
    </row>
    <row r="216" spans="1:1">
      <c r="A216" s="279"/>
    </row>
    <row r="217" spans="1:1">
      <c r="A217" s="279"/>
    </row>
    <row r="218" spans="1:1">
      <c r="A218" s="279"/>
    </row>
    <row r="219" spans="1:1">
      <c r="A219" s="279"/>
    </row>
    <row r="220" spans="1:1">
      <c r="A220" s="279"/>
    </row>
    <row r="221" spans="1:1">
      <c r="A221" s="279"/>
    </row>
    <row r="222" spans="1:1">
      <c r="A222" s="279"/>
    </row>
    <row r="223" spans="1:1">
      <c r="A223" s="279"/>
    </row>
    <row r="224" spans="1:1">
      <c r="A224" s="279"/>
    </row>
    <row r="225" spans="1:1">
      <c r="A225" s="279"/>
    </row>
    <row r="226" spans="1:1">
      <c r="A226" s="279"/>
    </row>
    <row r="227" spans="1:1">
      <c r="A227" s="279"/>
    </row>
    <row r="228" spans="1:1">
      <c r="A228" s="279"/>
    </row>
    <row r="229" spans="1:1">
      <c r="A229" s="279"/>
    </row>
    <row r="230" spans="1:1">
      <c r="A230" s="279"/>
    </row>
    <row r="231" spans="1:1">
      <c r="A231" s="279"/>
    </row>
    <row r="232" spans="1:1">
      <c r="A232" s="279"/>
    </row>
    <row r="233" spans="1:1">
      <c r="A233" s="279"/>
    </row>
    <row r="234" spans="1:1">
      <c r="A234" s="279"/>
    </row>
    <row r="235" spans="1:1">
      <c r="A235" s="279"/>
    </row>
    <row r="236" spans="1:1">
      <c r="A236" s="279"/>
    </row>
    <row r="237" spans="1:1">
      <c r="A237" s="279"/>
    </row>
    <row r="238" spans="1:1">
      <c r="A238" s="279"/>
    </row>
    <row r="239" spans="1:1">
      <c r="A239" s="279"/>
    </row>
    <row r="240" spans="1:1">
      <c r="A240" s="279"/>
    </row>
    <row r="241" spans="1:1">
      <c r="A241" s="279"/>
    </row>
    <row r="242" spans="1:1">
      <c r="A242" s="279"/>
    </row>
    <row r="243" spans="1:1">
      <c r="A243" s="279"/>
    </row>
    <row r="244" spans="1:1">
      <c r="A244" s="279"/>
    </row>
    <row r="245" spans="1:1">
      <c r="A245" s="279"/>
    </row>
    <row r="246" spans="1:1">
      <c r="A246" s="279"/>
    </row>
    <row r="247" spans="1:1">
      <c r="A247" s="279"/>
    </row>
    <row r="248" spans="1:1">
      <c r="A248" s="279"/>
    </row>
    <row r="249" spans="1:1">
      <c r="A249" s="279"/>
    </row>
    <row r="250" spans="1:1">
      <c r="A250" s="279"/>
    </row>
    <row r="251" spans="1:1">
      <c r="A251" s="279"/>
    </row>
    <row r="252" spans="1:1">
      <c r="A252" s="279"/>
    </row>
    <row r="253" spans="1:1">
      <c r="A253" s="279"/>
    </row>
    <row r="254" spans="1:1">
      <c r="A254" s="279"/>
    </row>
    <row r="255" spans="1:1">
      <c r="A255" s="279"/>
    </row>
    <row r="256" spans="1:1">
      <c r="A256" s="279"/>
    </row>
    <row r="257" spans="1:1">
      <c r="A257" s="279"/>
    </row>
    <row r="258" spans="1:1">
      <c r="A258" s="279"/>
    </row>
    <row r="259" spans="1:1">
      <c r="A259" s="279"/>
    </row>
    <row r="260" spans="1:1">
      <c r="A260" s="279"/>
    </row>
    <row r="261" spans="1:1">
      <c r="A261" s="279"/>
    </row>
    <row r="262" spans="1:1">
      <c r="A262" s="279"/>
    </row>
    <row r="263" spans="1:1">
      <c r="A263" s="279"/>
    </row>
    <row r="264" spans="1:1">
      <c r="A264" s="279"/>
    </row>
    <row r="265" spans="1:1">
      <c r="A265" s="279"/>
    </row>
    <row r="266" spans="1:1">
      <c r="A266" s="279"/>
    </row>
    <row r="267" spans="1:1">
      <c r="A267" s="279"/>
    </row>
    <row r="268" spans="1:1">
      <c r="A268" s="279"/>
    </row>
    <row r="269" spans="1:1">
      <c r="A269" s="279"/>
    </row>
    <row r="270" spans="1:1">
      <c r="A270" s="279"/>
    </row>
    <row r="271" spans="1:1">
      <c r="A271" s="279"/>
    </row>
    <row r="272" spans="1:1">
      <c r="A272" s="279"/>
    </row>
    <row r="273" spans="1:1">
      <c r="A273" s="279"/>
    </row>
    <row r="274" spans="1:1">
      <c r="A274" s="279"/>
    </row>
    <row r="275" spans="1:1">
      <c r="A275" s="279"/>
    </row>
    <row r="276" spans="1:1">
      <c r="A276" s="279"/>
    </row>
    <row r="277" spans="1:1">
      <c r="A277" s="279"/>
    </row>
    <row r="278" spans="1:1">
      <c r="A278" s="279"/>
    </row>
    <row r="279" spans="1:1">
      <c r="A279" s="279"/>
    </row>
    <row r="280" spans="1:1">
      <c r="A280" s="279"/>
    </row>
    <row r="281" spans="1:1">
      <c r="A281" s="279"/>
    </row>
    <row r="282" spans="1:1">
      <c r="A282" s="279"/>
    </row>
    <row r="283" spans="1:1">
      <c r="A283" s="279"/>
    </row>
    <row r="284" spans="1:1">
      <c r="A284" s="279"/>
    </row>
    <row r="285" spans="1:1">
      <c r="A285" s="279"/>
    </row>
    <row r="286" spans="1:1">
      <c r="A286" s="279"/>
    </row>
    <row r="287" spans="1:1">
      <c r="A287" s="279"/>
    </row>
    <row r="288" spans="1:1">
      <c r="A288" s="279"/>
    </row>
    <row r="289" spans="1:1">
      <c r="A289" s="279"/>
    </row>
    <row r="290" spans="1:1">
      <c r="A290" s="279"/>
    </row>
    <row r="291" spans="1:1">
      <c r="A291" s="279"/>
    </row>
    <row r="292" spans="1:1">
      <c r="A292" s="279"/>
    </row>
    <row r="293" spans="1:1">
      <c r="A293" s="279"/>
    </row>
    <row r="294" spans="1:1">
      <c r="A294" s="279"/>
    </row>
    <row r="295" spans="1:1">
      <c r="A295" s="279"/>
    </row>
    <row r="296" spans="1:1">
      <c r="A296" s="279"/>
    </row>
    <row r="297" spans="1:1">
      <c r="A297" s="279"/>
    </row>
    <row r="298" spans="1:1">
      <c r="A298" s="279"/>
    </row>
    <row r="299" spans="1:1">
      <c r="A299" s="279"/>
    </row>
    <row r="300" spans="1:1">
      <c r="A300" s="279"/>
    </row>
    <row r="301" spans="1:1">
      <c r="A301" s="279"/>
    </row>
    <row r="302" spans="1:1">
      <c r="A302" s="279"/>
    </row>
    <row r="303" spans="1:1">
      <c r="A303" s="279"/>
    </row>
    <row r="304" spans="1:1">
      <c r="A304" s="279"/>
    </row>
    <row r="305" spans="1:1">
      <c r="A305" s="279"/>
    </row>
    <row r="306" spans="1:1">
      <c r="A306" s="279"/>
    </row>
    <row r="307" spans="1:1">
      <c r="A307" s="279"/>
    </row>
    <row r="308" spans="1:1">
      <c r="A308" s="279"/>
    </row>
    <row r="309" spans="1:1">
      <c r="A309" s="279"/>
    </row>
    <row r="310" spans="1:1">
      <c r="A310" s="279"/>
    </row>
    <row r="311" spans="1:1">
      <c r="A311" s="279"/>
    </row>
    <row r="312" spans="1:1">
      <c r="A312" s="279"/>
    </row>
    <row r="313" spans="1:1">
      <c r="A313" s="279"/>
    </row>
    <row r="314" spans="1:1">
      <c r="A314" s="279"/>
    </row>
    <row r="315" spans="1:1">
      <c r="A315" s="279"/>
    </row>
    <row r="316" spans="1:1">
      <c r="A316" s="279"/>
    </row>
    <row r="317" spans="1:1">
      <c r="A317" s="279"/>
    </row>
    <row r="318" spans="1:1">
      <c r="A318" s="279"/>
    </row>
    <row r="319" spans="1:1">
      <c r="A319" s="279"/>
    </row>
    <row r="320" spans="1:1">
      <c r="A320" s="279"/>
    </row>
    <row r="321" spans="1:1">
      <c r="A321" s="279"/>
    </row>
    <row r="322" spans="1:1">
      <c r="A322" s="279"/>
    </row>
    <row r="323" spans="1:1">
      <c r="A323" s="279"/>
    </row>
    <row r="324" spans="1:1">
      <c r="A324" s="279"/>
    </row>
    <row r="325" spans="1:1">
      <c r="A325" s="279"/>
    </row>
    <row r="326" spans="1:1">
      <c r="A326" s="279"/>
    </row>
    <row r="327" spans="1:1">
      <c r="A327" s="279"/>
    </row>
    <row r="328" spans="1:1">
      <c r="A328" s="279"/>
    </row>
    <row r="329" spans="1:1">
      <c r="A329" s="279"/>
    </row>
    <row r="330" spans="1:1">
      <c r="A330" s="279"/>
    </row>
    <row r="331" spans="1:1">
      <c r="A331" s="279"/>
    </row>
    <row r="332" spans="1:1">
      <c r="A332" s="279"/>
    </row>
    <row r="333" spans="1:1">
      <c r="A333" s="279"/>
    </row>
    <row r="334" spans="1:1">
      <c r="A334" s="279"/>
    </row>
    <row r="335" spans="1:1">
      <c r="A335" s="279"/>
    </row>
    <row r="336" spans="1:1">
      <c r="A336" s="279"/>
    </row>
    <row r="337" spans="1:1">
      <c r="A337" s="279"/>
    </row>
    <row r="338" spans="1:1">
      <c r="A338" s="279"/>
    </row>
    <row r="339" spans="1:1">
      <c r="A339" s="279"/>
    </row>
    <row r="340" spans="1:1">
      <c r="A340" s="279"/>
    </row>
    <row r="341" spans="1:1">
      <c r="A341" s="279"/>
    </row>
    <row r="342" spans="1:1">
      <c r="A342" s="279"/>
    </row>
    <row r="343" spans="1:1">
      <c r="A343" s="279"/>
    </row>
    <row r="344" spans="1:1">
      <c r="A344" s="279"/>
    </row>
    <row r="345" spans="1:1">
      <c r="A345" s="279"/>
    </row>
    <row r="346" spans="1:1">
      <c r="A346" s="279"/>
    </row>
    <row r="347" spans="1:1">
      <c r="A347" s="279"/>
    </row>
    <row r="348" spans="1:1">
      <c r="A348" s="279"/>
    </row>
    <row r="349" spans="1:1">
      <c r="A349" s="279"/>
    </row>
    <row r="350" spans="1:1">
      <c r="A350" s="279"/>
    </row>
    <row r="351" spans="1:1">
      <c r="A351" s="279"/>
    </row>
  </sheetData>
  <sheetProtection algorithmName="SHA-512" hashValue="vwit1KUqjGB1VwUQ4/MmZkmloaATUMp6wqSuYxGe/ndIpCysk2Rp7QlY4WYoy0bEhrg3GGtGR57Ybm8PRH5Uiw==" saltValue="pWoIFT6OririD0wHK3lBrg==" spinCount="100000" sheet="1" objects="1" scenarios="1"/>
  <mergeCells count="262">
    <mergeCell ref="S116:W116"/>
    <mergeCell ref="D55:Q55"/>
    <mergeCell ref="F126:X126"/>
    <mergeCell ref="D127:X127"/>
    <mergeCell ref="E15:J15"/>
    <mergeCell ref="K15:O15"/>
    <mergeCell ref="E16:J16"/>
    <mergeCell ref="K16:O16"/>
    <mergeCell ref="E17:J17"/>
    <mergeCell ref="K17:O17"/>
    <mergeCell ref="E22:J22"/>
    <mergeCell ref="K22:O22"/>
    <mergeCell ref="E23:J23"/>
    <mergeCell ref="K23:O23"/>
    <mergeCell ref="P35:R35"/>
    <mergeCell ref="D36:T36"/>
    <mergeCell ref="L37:W37"/>
    <mergeCell ref="L38:W38"/>
    <mergeCell ref="L39:W39"/>
    <mergeCell ref="D40:I40"/>
    <mergeCell ref="E24:J24"/>
    <mergeCell ref="K24:O24"/>
    <mergeCell ref="C26:X27"/>
    <mergeCell ref="D29:J29"/>
    <mergeCell ref="D8:I8"/>
    <mergeCell ref="E10:J10"/>
    <mergeCell ref="K10:O10"/>
    <mergeCell ref="E11:J11"/>
    <mergeCell ref="K11:O11"/>
    <mergeCell ref="E12:J14"/>
    <mergeCell ref="K12:O14"/>
    <mergeCell ref="E21:J21"/>
    <mergeCell ref="K21:O21"/>
    <mergeCell ref="E18:J18"/>
    <mergeCell ref="K18:O18"/>
    <mergeCell ref="E19:J19"/>
    <mergeCell ref="K19:O19"/>
    <mergeCell ref="E20:J20"/>
    <mergeCell ref="K20:O20"/>
    <mergeCell ref="P31:R31"/>
    <mergeCell ref="D33:T33"/>
    <mergeCell ref="E47:J47"/>
    <mergeCell ref="K47:P47"/>
    <mergeCell ref="Q47:S47"/>
    <mergeCell ref="E48:J48"/>
    <mergeCell ref="K48:P48"/>
    <mergeCell ref="Q48:S48"/>
    <mergeCell ref="D43:J43"/>
    <mergeCell ref="C44:T44"/>
    <mergeCell ref="D45:T45"/>
    <mergeCell ref="D46:J46"/>
    <mergeCell ref="K46:P46"/>
    <mergeCell ref="Q46:T46"/>
    <mergeCell ref="T52:V52"/>
    <mergeCell ref="D53:Q53"/>
    <mergeCell ref="T54:V54"/>
    <mergeCell ref="J56:X56"/>
    <mergeCell ref="J57:X57"/>
    <mergeCell ref="D59:J59"/>
    <mergeCell ref="E49:J49"/>
    <mergeCell ref="K49:P49"/>
    <mergeCell ref="Q49:S49"/>
    <mergeCell ref="E50:J50"/>
    <mergeCell ref="K50:P50"/>
    <mergeCell ref="Q50:S50"/>
    <mergeCell ref="D63:I63"/>
    <mergeCell ref="K63:M63"/>
    <mergeCell ref="N63:P63"/>
    <mergeCell ref="D64:I64"/>
    <mergeCell ref="K64:M64"/>
    <mergeCell ref="N64:P64"/>
    <mergeCell ref="D60:F60"/>
    <mergeCell ref="D61:I61"/>
    <mergeCell ref="K61:M61"/>
    <mergeCell ref="N61:P61"/>
    <mergeCell ref="D62:I62"/>
    <mergeCell ref="K62:M62"/>
    <mergeCell ref="N62:P62"/>
    <mergeCell ref="D74:F74"/>
    <mergeCell ref="G74:H74"/>
    <mergeCell ref="D75:F75"/>
    <mergeCell ref="G75:H75"/>
    <mergeCell ref="D76:F76"/>
    <mergeCell ref="G76:H76"/>
    <mergeCell ref="C65:T65"/>
    <mergeCell ref="C66:X66"/>
    <mergeCell ref="C68:T68"/>
    <mergeCell ref="D69:J69"/>
    <mergeCell ref="D73:F73"/>
    <mergeCell ref="G73:H73"/>
    <mergeCell ref="H89:J89"/>
    <mergeCell ref="K89:P89"/>
    <mergeCell ref="D80:F80"/>
    <mergeCell ref="F87:G87"/>
    <mergeCell ref="H87:J87"/>
    <mergeCell ref="K87:P87"/>
    <mergeCell ref="D77:F77"/>
    <mergeCell ref="G77:H77"/>
    <mergeCell ref="D78:F78"/>
    <mergeCell ref="G78:H78"/>
    <mergeCell ref="D79:F79"/>
    <mergeCell ref="G79:H79"/>
    <mergeCell ref="G80:H80"/>
    <mergeCell ref="D97:L97"/>
    <mergeCell ref="N97:P97"/>
    <mergeCell ref="T98:W98"/>
    <mergeCell ref="N82:P82"/>
    <mergeCell ref="C92:T92"/>
    <mergeCell ref="N93:P93"/>
    <mergeCell ref="D95:I95"/>
    <mergeCell ref="J95:X95"/>
    <mergeCell ref="D96:I96"/>
    <mergeCell ref="J96:X96"/>
    <mergeCell ref="D90:E90"/>
    <mergeCell ref="F90:G90"/>
    <mergeCell ref="H90:J90"/>
    <mergeCell ref="K90:P90"/>
    <mergeCell ref="D91:E91"/>
    <mergeCell ref="F91:G91"/>
    <mergeCell ref="H91:J91"/>
    <mergeCell ref="K91:P91"/>
    <mergeCell ref="D88:E88"/>
    <mergeCell ref="F88:G88"/>
    <mergeCell ref="H88:J88"/>
    <mergeCell ref="K88:P88"/>
    <mergeCell ref="D89:E89"/>
    <mergeCell ref="F89:G89"/>
    <mergeCell ref="S120:T121"/>
    <mergeCell ref="U120:X121"/>
    <mergeCell ref="D122:H122"/>
    <mergeCell ref="I122:J122"/>
    <mergeCell ref="K122:M122"/>
    <mergeCell ref="N122:P122"/>
    <mergeCell ref="Q122:R122"/>
    <mergeCell ref="S122:T122"/>
    <mergeCell ref="U122:X122"/>
    <mergeCell ref="I116:J116"/>
    <mergeCell ref="L116:M116"/>
    <mergeCell ref="D120:H121"/>
    <mergeCell ref="I120:J121"/>
    <mergeCell ref="K120:M121"/>
    <mergeCell ref="N120:P121"/>
    <mergeCell ref="Q120:R121"/>
    <mergeCell ref="D123:H123"/>
    <mergeCell ref="I123:J123"/>
    <mergeCell ref="K123:M123"/>
    <mergeCell ref="N123:P123"/>
    <mergeCell ref="Q123:R123"/>
    <mergeCell ref="D101:J101"/>
    <mergeCell ref="S109:V109"/>
    <mergeCell ref="S110:T110"/>
    <mergeCell ref="F111:X111"/>
    <mergeCell ref="D112:X112"/>
    <mergeCell ref="E113:V113"/>
    <mergeCell ref="H115:I115"/>
    <mergeCell ref="J115:K115"/>
    <mergeCell ref="P115:Q115"/>
    <mergeCell ref="V115:W115"/>
    <mergeCell ref="S123:T123"/>
    <mergeCell ref="U123:X123"/>
    <mergeCell ref="K124:M124"/>
    <mergeCell ref="N124:P124"/>
    <mergeCell ref="Q124:R124"/>
    <mergeCell ref="S124:T124"/>
    <mergeCell ref="U124:X124"/>
    <mergeCell ref="D125:H125"/>
    <mergeCell ref="I125:J125"/>
    <mergeCell ref="K125:M125"/>
    <mergeCell ref="N125:P125"/>
    <mergeCell ref="Q125:R125"/>
    <mergeCell ref="U125:X125"/>
    <mergeCell ref="D124:H124"/>
    <mergeCell ref="I124:J124"/>
    <mergeCell ref="S128:U128"/>
    <mergeCell ref="D129:T129"/>
    <mergeCell ref="S131:U131"/>
    <mergeCell ref="S125:T125"/>
    <mergeCell ref="D132:T132"/>
    <mergeCell ref="D135:F135"/>
    <mergeCell ref="G135:I135"/>
    <mergeCell ref="K135:M135"/>
    <mergeCell ref="N135:O135"/>
    <mergeCell ref="S135:U135"/>
    <mergeCell ref="V135:W135"/>
    <mergeCell ref="S140:U140"/>
    <mergeCell ref="O141:X141"/>
    <mergeCell ref="C136:T136"/>
    <mergeCell ref="J137:K137"/>
    <mergeCell ref="S138:U138"/>
    <mergeCell ref="D142:X142"/>
    <mergeCell ref="S144:U144"/>
    <mergeCell ref="D145:H145"/>
    <mergeCell ref="I145:K145"/>
    <mergeCell ref="L145:P145"/>
    <mergeCell ref="Q145:T145"/>
    <mergeCell ref="U145:W145"/>
    <mergeCell ref="U146:W146"/>
    <mergeCell ref="C148:X148"/>
    <mergeCell ref="C149:X149"/>
    <mergeCell ref="D151:J151"/>
    <mergeCell ref="C152:X152"/>
    <mergeCell ref="C153:I153"/>
    <mergeCell ref="J153:O153"/>
    <mergeCell ref="P153:S153"/>
    <mergeCell ref="T153:X153"/>
    <mergeCell ref="D146:H146"/>
    <mergeCell ref="I146:K146"/>
    <mergeCell ref="L146:P146"/>
    <mergeCell ref="Q146:T146"/>
    <mergeCell ref="T156:X156"/>
    <mergeCell ref="C157:J157"/>
    <mergeCell ref="O157:Q157"/>
    <mergeCell ref="C154:I154"/>
    <mergeCell ref="J154:O154"/>
    <mergeCell ref="P154:S154"/>
    <mergeCell ref="T154:X154"/>
    <mergeCell ref="C155:I155"/>
    <mergeCell ref="J155:O155"/>
    <mergeCell ref="P155:S155"/>
    <mergeCell ref="T155:X155"/>
    <mergeCell ref="C158:J158"/>
    <mergeCell ref="O158:Q158"/>
    <mergeCell ref="D160:J160"/>
    <mergeCell ref="C161:I162"/>
    <mergeCell ref="J161:N162"/>
    <mergeCell ref="O161:S162"/>
    <mergeCell ref="C156:I156"/>
    <mergeCell ref="J156:O156"/>
    <mergeCell ref="P156:S156"/>
    <mergeCell ref="C165:I165"/>
    <mergeCell ref="J165:N165"/>
    <mergeCell ref="O165:S165"/>
    <mergeCell ref="T165:X165"/>
    <mergeCell ref="C166:I166"/>
    <mergeCell ref="J166:N166"/>
    <mergeCell ref="O166:S166"/>
    <mergeCell ref="T166:X166"/>
    <mergeCell ref="T161:X162"/>
    <mergeCell ref="C163:I163"/>
    <mergeCell ref="J163:N163"/>
    <mergeCell ref="O163:S163"/>
    <mergeCell ref="T163:X163"/>
    <mergeCell ref="C164:I164"/>
    <mergeCell ref="J164:N164"/>
    <mergeCell ref="O164:S164"/>
    <mergeCell ref="T164:X164"/>
    <mergeCell ref="L173:X173"/>
    <mergeCell ref="L174:X174"/>
    <mergeCell ref="D171:K171"/>
    <mergeCell ref="C172:G172"/>
    <mergeCell ref="C173:K173"/>
    <mergeCell ref="C174:K174"/>
    <mergeCell ref="L171:X171"/>
    <mergeCell ref="L172:X172"/>
    <mergeCell ref="C167:I167"/>
    <mergeCell ref="J167:N167"/>
    <mergeCell ref="O167:S167"/>
    <mergeCell ref="T167:X167"/>
    <mergeCell ref="C168:I168"/>
    <mergeCell ref="J168:N168"/>
    <mergeCell ref="O168:S168"/>
    <mergeCell ref="T168:X168"/>
  </mergeCells>
  <phoneticPr fontId="47" type="noConversion"/>
  <pageMargins left="0.11811023622047245" right="0" top="0.15748031496062992" bottom="0.15748031496062992" header="0" footer="0"/>
  <pageSetup paperSize="9" scale="45" fitToWidth="0" orientation="portrait" r:id="rId1"/>
  <rowBreaks count="2" manualBreakCount="2">
    <brk id="99" min="1" max="24" man="1"/>
    <brk id="177"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106" r:id="rId4" name="Check Box 58">
              <controlPr defaultSize="0" autoFill="0" autoLine="0" autoPict="0">
                <anchor moveWithCells="1">
                  <from>
                    <xdr:col>3</xdr:col>
                    <xdr:colOff>209550</xdr:colOff>
                    <xdr:row>103</xdr:row>
                    <xdr:rowOff>0</xdr:rowOff>
                  </from>
                  <to>
                    <xdr:col>3</xdr:col>
                    <xdr:colOff>514350</xdr:colOff>
                    <xdr:row>104</xdr:row>
                    <xdr:rowOff>28575</xdr:rowOff>
                  </to>
                </anchor>
              </controlPr>
            </control>
          </mc:Choice>
        </mc:AlternateContent>
        <mc:AlternateContent xmlns:mc="http://schemas.openxmlformats.org/markup-compatibility/2006">
          <mc:Choice Requires="x14">
            <control shapeId="2107" r:id="rId5" name="Check Box 59">
              <controlPr defaultSize="0" autoFill="0" autoLine="0" autoPict="0">
                <anchor moveWithCells="1">
                  <from>
                    <xdr:col>3</xdr:col>
                    <xdr:colOff>209550</xdr:colOff>
                    <xdr:row>107</xdr:row>
                    <xdr:rowOff>0</xdr:rowOff>
                  </from>
                  <to>
                    <xdr:col>3</xdr:col>
                    <xdr:colOff>514350</xdr:colOff>
                    <xdr:row>108</xdr:row>
                    <xdr:rowOff>28575</xdr:rowOff>
                  </to>
                </anchor>
              </controlPr>
            </control>
          </mc:Choice>
        </mc:AlternateContent>
        <mc:AlternateContent xmlns:mc="http://schemas.openxmlformats.org/markup-compatibility/2006">
          <mc:Choice Requires="x14">
            <control shapeId="2108" r:id="rId6" name="Check Box 60">
              <controlPr defaultSize="0" autoFill="0" autoLine="0" autoPict="0">
                <anchor moveWithCells="1">
                  <from>
                    <xdr:col>3</xdr:col>
                    <xdr:colOff>209550</xdr:colOff>
                    <xdr:row>108</xdr:row>
                    <xdr:rowOff>0</xdr:rowOff>
                  </from>
                  <to>
                    <xdr:col>3</xdr:col>
                    <xdr:colOff>514350</xdr:colOff>
                    <xdr:row>109</xdr:row>
                    <xdr:rowOff>28575</xdr:rowOff>
                  </to>
                </anchor>
              </controlPr>
            </control>
          </mc:Choice>
        </mc:AlternateContent>
        <mc:AlternateContent xmlns:mc="http://schemas.openxmlformats.org/markup-compatibility/2006">
          <mc:Choice Requires="x14">
            <control shapeId="2109" r:id="rId7" name="Check Box 61">
              <controlPr defaultSize="0" autoFill="0" autoLine="0" autoPict="0">
                <anchor moveWithCells="1">
                  <from>
                    <xdr:col>3</xdr:col>
                    <xdr:colOff>209550</xdr:colOff>
                    <xdr:row>109</xdr:row>
                    <xdr:rowOff>0</xdr:rowOff>
                  </from>
                  <to>
                    <xdr:col>3</xdr:col>
                    <xdr:colOff>514350</xdr:colOff>
                    <xdr:row>110</xdr:row>
                    <xdr:rowOff>28575</xdr:rowOff>
                  </to>
                </anchor>
              </controlPr>
            </control>
          </mc:Choice>
        </mc:AlternateContent>
        <mc:AlternateContent xmlns:mc="http://schemas.openxmlformats.org/markup-compatibility/2006">
          <mc:Choice Requires="x14">
            <control shapeId="2110" r:id="rId8" name="Check Box 62">
              <controlPr defaultSize="0" autoFill="0" autoLine="0" autoPict="0">
                <anchor moveWithCells="1">
                  <from>
                    <xdr:col>3</xdr:col>
                    <xdr:colOff>209550</xdr:colOff>
                    <xdr:row>104</xdr:row>
                    <xdr:rowOff>0</xdr:rowOff>
                  </from>
                  <to>
                    <xdr:col>3</xdr:col>
                    <xdr:colOff>514350</xdr:colOff>
                    <xdr:row>105</xdr:row>
                    <xdr:rowOff>28575</xdr:rowOff>
                  </to>
                </anchor>
              </controlPr>
            </control>
          </mc:Choice>
        </mc:AlternateContent>
        <mc:AlternateContent xmlns:mc="http://schemas.openxmlformats.org/markup-compatibility/2006">
          <mc:Choice Requires="x14">
            <control shapeId="2111" r:id="rId9" name="Check Box 63">
              <controlPr defaultSize="0" autoFill="0" autoLine="0" autoPict="0">
                <anchor moveWithCells="1">
                  <from>
                    <xdr:col>3</xdr:col>
                    <xdr:colOff>209550</xdr:colOff>
                    <xdr:row>105</xdr:row>
                    <xdr:rowOff>0</xdr:rowOff>
                  </from>
                  <to>
                    <xdr:col>3</xdr:col>
                    <xdr:colOff>514350</xdr:colOff>
                    <xdr:row>106</xdr:row>
                    <xdr:rowOff>28575</xdr:rowOff>
                  </to>
                </anchor>
              </controlPr>
            </control>
          </mc:Choice>
        </mc:AlternateContent>
        <mc:AlternateContent xmlns:mc="http://schemas.openxmlformats.org/markup-compatibility/2006">
          <mc:Choice Requires="x14">
            <control shapeId="2112" r:id="rId10" name="Check Box 64">
              <controlPr defaultSize="0" autoFill="0" autoLine="0" autoPict="0">
                <anchor moveWithCells="1">
                  <from>
                    <xdr:col>3</xdr:col>
                    <xdr:colOff>209550</xdr:colOff>
                    <xdr:row>106</xdr:row>
                    <xdr:rowOff>0</xdr:rowOff>
                  </from>
                  <to>
                    <xdr:col>3</xdr:col>
                    <xdr:colOff>514350</xdr:colOff>
                    <xdr:row>107</xdr:row>
                    <xdr:rowOff>28575</xdr:rowOff>
                  </to>
                </anchor>
              </controlPr>
            </control>
          </mc:Choice>
        </mc:AlternateContent>
        <mc:AlternateContent xmlns:mc="http://schemas.openxmlformats.org/markup-compatibility/2006">
          <mc:Choice Requires="x14">
            <control shapeId="2113" r:id="rId11" name="Check Box 65">
              <controlPr defaultSize="0" autoFill="0" autoLine="0" autoPict="0">
                <anchor moveWithCells="1">
                  <from>
                    <xdr:col>18</xdr:col>
                    <xdr:colOff>257175</xdr:colOff>
                    <xdr:row>121</xdr:row>
                    <xdr:rowOff>0</xdr:rowOff>
                  </from>
                  <to>
                    <xdr:col>18</xdr:col>
                    <xdr:colOff>504825</xdr:colOff>
                    <xdr:row>122</xdr:row>
                    <xdr:rowOff>0</xdr:rowOff>
                  </to>
                </anchor>
              </controlPr>
            </control>
          </mc:Choice>
        </mc:AlternateContent>
        <mc:AlternateContent xmlns:mc="http://schemas.openxmlformats.org/markup-compatibility/2006">
          <mc:Choice Requires="x14">
            <control shapeId="2114" r:id="rId12" name="Check Box 66">
              <controlPr defaultSize="0" autoFill="0" autoLine="0" autoPict="0">
                <anchor moveWithCells="1">
                  <from>
                    <xdr:col>18</xdr:col>
                    <xdr:colOff>257175</xdr:colOff>
                    <xdr:row>122</xdr:row>
                    <xdr:rowOff>28575</xdr:rowOff>
                  </from>
                  <to>
                    <xdr:col>18</xdr:col>
                    <xdr:colOff>438150</xdr:colOff>
                    <xdr:row>122</xdr:row>
                    <xdr:rowOff>161925</xdr:rowOff>
                  </to>
                </anchor>
              </controlPr>
            </control>
          </mc:Choice>
        </mc:AlternateContent>
        <mc:AlternateContent xmlns:mc="http://schemas.openxmlformats.org/markup-compatibility/2006">
          <mc:Choice Requires="x14">
            <control shapeId="2115" r:id="rId13" name="Check Box 67">
              <controlPr defaultSize="0" autoFill="0" autoLine="0" autoPict="0">
                <anchor moveWithCells="1">
                  <from>
                    <xdr:col>16</xdr:col>
                    <xdr:colOff>209550</xdr:colOff>
                    <xdr:row>103</xdr:row>
                    <xdr:rowOff>0</xdr:rowOff>
                  </from>
                  <to>
                    <xdr:col>16</xdr:col>
                    <xdr:colOff>514350</xdr:colOff>
                    <xdr:row>104</xdr:row>
                    <xdr:rowOff>28575</xdr:rowOff>
                  </to>
                </anchor>
              </controlPr>
            </control>
          </mc:Choice>
        </mc:AlternateContent>
        <mc:AlternateContent xmlns:mc="http://schemas.openxmlformats.org/markup-compatibility/2006">
          <mc:Choice Requires="x14">
            <control shapeId="2116" r:id="rId14" name="Check Box 68">
              <controlPr defaultSize="0" autoFill="0" autoLine="0" autoPict="0">
                <anchor moveWithCells="1">
                  <from>
                    <xdr:col>16</xdr:col>
                    <xdr:colOff>209550</xdr:colOff>
                    <xdr:row>107</xdr:row>
                    <xdr:rowOff>0</xdr:rowOff>
                  </from>
                  <to>
                    <xdr:col>16</xdr:col>
                    <xdr:colOff>514350</xdr:colOff>
                    <xdr:row>108</xdr:row>
                    <xdr:rowOff>28575</xdr:rowOff>
                  </to>
                </anchor>
              </controlPr>
            </control>
          </mc:Choice>
        </mc:AlternateContent>
        <mc:AlternateContent xmlns:mc="http://schemas.openxmlformats.org/markup-compatibility/2006">
          <mc:Choice Requires="x14">
            <control shapeId="2117" r:id="rId15" name="Check Box 69">
              <controlPr defaultSize="0" autoFill="0" autoLine="0" autoPict="0">
                <anchor moveWithCells="1">
                  <from>
                    <xdr:col>16</xdr:col>
                    <xdr:colOff>209550</xdr:colOff>
                    <xdr:row>108</xdr:row>
                    <xdr:rowOff>0</xdr:rowOff>
                  </from>
                  <to>
                    <xdr:col>16</xdr:col>
                    <xdr:colOff>514350</xdr:colOff>
                    <xdr:row>109</xdr:row>
                    <xdr:rowOff>28575</xdr:rowOff>
                  </to>
                </anchor>
              </controlPr>
            </control>
          </mc:Choice>
        </mc:AlternateContent>
        <mc:AlternateContent xmlns:mc="http://schemas.openxmlformats.org/markup-compatibility/2006">
          <mc:Choice Requires="x14">
            <control shapeId="2118" r:id="rId16" name="Check Box 70">
              <controlPr defaultSize="0" autoFill="0" autoLine="0" autoPict="0">
                <anchor moveWithCells="1">
                  <from>
                    <xdr:col>16</xdr:col>
                    <xdr:colOff>209550</xdr:colOff>
                    <xdr:row>109</xdr:row>
                    <xdr:rowOff>0</xdr:rowOff>
                  </from>
                  <to>
                    <xdr:col>16</xdr:col>
                    <xdr:colOff>514350</xdr:colOff>
                    <xdr:row>110</xdr:row>
                    <xdr:rowOff>28575</xdr:rowOff>
                  </to>
                </anchor>
              </controlPr>
            </control>
          </mc:Choice>
        </mc:AlternateContent>
        <mc:AlternateContent xmlns:mc="http://schemas.openxmlformats.org/markup-compatibility/2006">
          <mc:Choice Requires="x14">
            <control shapeId="2119" r:id="rId17" name="Check Box 71">
              <controlPr defaultSize="0" autoFill="0" autoLine="0" autoPict="0">
                <anchor moveWithCells="1">
                  <from>
                    <xdr:col>16</xdr:col>
                    <xdr:colOff>209550</xdr:colOff>
                    <xdr:row>104</xdr:row>
                    <xdr:rowOff>0</xdr:rowOff>
                  </from>
                  <to>
                    <xdr:col>16</xdr:col>
                    <xdr:colOff>514350</xdr:colOff>
                    <xdr:row>105</xdr:row>
                    <xdr:rowOff>28575</xdr:rowOff>
                  </to>
                </anchor>
              </controlPr>
            </control>
          </mc:Choice>
        </mc:AlternateContent>
        <mc:AlternateContent xmlns:mc="http://schemas.openxmlformats.org/markup-compatibility/2006">
          <mc:Choice Requires="x14">
            <control shapeId="2120" r:id="rId18" name="Check Box 72">
              <controlPr defaultSize="0" autoFill="0" autoLine="0" autoPict="0">
                <anchor moveWithCells="1">
                  <from>
                    <xdr:col>16</xdr:col>
                    <xdr:colOff>209550</xdr:colOff>
                    <xdr:row>105</xdr:row>
                    <xdr:rowOff>0</xdr:rowOff>
                  </from>
                  <to>
                    <xdr:col>16</xdr:col>
                    <xdr:colOff>514350</xdr:colOff>
                    <xdr:row>106</xdr:row>
                    <xdr:rowOff>28575</xdr:rowOff>
                  </to>
                </anchor>
              </controlPr>
            </control>
          </mc:Choice>
        </mc:AlternateContent>
        <mc:AlternateContent xmlns:mc="http://schemas.openxmlformats.org/markup-compatibility/2006">
          <mc:Choice Requires="x14">
            <control shapeId="2121" r:id="rId19" name="Check Box 73">
              <controlPr defaultSize="0" autoFill="0" autoLine="0" autoPict="0">
                <anchor moveWithCells="1">
                  <from>
                    <xdr:col>16</xdr:col>
                    <xdr:colOff>209550</xdr:colOff>
                    <xdr:row>106</xdr:row>
                    <xdr:rowOff>0</xdr:rowOff>
                  </from>
                  <to>
                    <xdr:col>16</xdr:col>
                    <xdr:colOff>514350</xdr:colOff>
                    <xdr:row>107</xdr:row>
                    <xdr:rowOff>28575</xdr:rowOff>
                  </to>
                </anchor>
              </controlPr>
            </control>
          </mc:Choice>
        </mc:AlternateContent>
        <mc:AlternateContent xmlns:mc="http://schemas.openxmlformats.org/markup-compatibility/2006">
          <mc:Choice Requires="x14">
            <control shapeId="2122" r:id="rId20" name="Check Box 74">
              <controlPr defaultSize="0" autoFill="0" autoLine="0" autoPict="0">
                <anchor moveWithCells="1">
                  <from>
                    <xdr:col>16</xdr:col>
                    <xdr:colOff>209550</xdr:colOff>
                    <xdr:row>103</xdr:row>
                    <xdr:rowOff>0</xdr:rowOff>
                  </from>
                  <to>
                    <xdr:col>16</xdr:col>
                    <xdr:colOff>514350</xdr:colOff>
                    <xdr:row>104</xdr:row>
                    <xdr:rowOff>28575</xdr:rowOff>
                  </to>
                </anchor>
              </controlPr>
            </control>
          </mc:Choice>
        </mc:AlternateContent>
        <mc:AlternateContent xmlns:mc="http://schemas.openxmlformats.org/markup-compatibility/2006">
          <mc:Choice Requires="x14">
            <control shapeId="2123" r:id="rId21" name="Check Box 75">
              <controlPr defaultSize="0" autoFill="0" autoLine="0" autoPict="0">
                <anchor moveWithCells="1">
                  <from>
                    <xdr:col>16</xdr:col>
                    <xdr:colOff>209550</xdr:colOff>
                    <xdr:row>107</xdr:row>
                    <xdr:rowOff>0</xdr:rowOff>
                  </from>
                  <to>
                    <xdr:col>16</xdr:col>
                    <xdr:colOff>514350</xdr:colOff>
                    <xdr:row>108</xdr:row>
                    <xdr:rowOff>28575</xdr:rowOff>
                  </to>
                </anchor>
              </controlPr>
            </control>
          </mc:Choice>
        </mc:AlternateContent>
        <mc:AlternateContent xmlns:mc="http://schemas.openxmlformats.org/markup-compatibility/2006">
          <mc:Choice Requires="x14">
            <control shapeId="2124" r:id="rId22" name="Check Box 76">
              <controlPr defaultSize="0" autoFill="0" autoLine="0" autoPict="0">
                <anchor moveWithCells="1">
                  <from>
                    <xdr:col>16</xdr:col>
                    <xdr:colOff>209550</xdr:colOff>
                    <xdr:row>108</xdr:row>
                    <xdr:rowOff>0</xdr:rowOff>
                  </from>
                  <to>
                    <xdr:col>16</xdr:col>
                    <xdr:colOff>514350</xdr:colOff>
                    <xdr:row>109</xdr:row>
                    <xdr:rowOff>28575</xdr:rowOff>
                  </to>
                </anchor>
              </controlPr>
            </control>
          </mc:Choice>
        </mc:AlternateContent>
        <mc:AlternateContent xmlns:mc="http://schemas.openxmlformats.org/markup-compatibility/2006">
          <mc:Choice Requires="x14">
            <control shapeId="2125" r:id="rId23" name="Check Box 77">
              <controlPr defaultSize="0" autoFill="0" autoLine="0" autoPict="0">
                <anchor moveWithCells="1">
                  <from>
                    <xdr:col>16</xdr:col>
                    <xdr:colOff>209550</xdr:colOff>
                    <xdr:row>109</xdr:row>
                    <xdr:rowOff>0</xdr:rowOff>
                  </from>
                  <to>
                    <xdr:col>16</xdr:col>
                    <xdr:colOff>514350</xdr:colOff>
                    <xdr:row>110</xdr:row>
                    <xdr:rowOff>28575</xdr:rowOff>
                  </to>
                </anchor>
              </controlPr>
            </control>
          </mc:Choice>
        </mc:AlternateContent>
        <mc:AlternateContent xmlns:mc="http://schemas.openxmlformats.org/markup-compatibility/2006">
          <mc:Choice Requires="x14">
            <control shapeId="2126" r:id="rId24" name="Check Box 78">
              <controlPr defaultSize="0" autoFill="0" autoLine="0" autoPict="0">
                <anchor moveWithCells="1">
                  <from>
                    <xdr:col>16</xdr:col>
                    <xdr:colOff>209550</xdr:colOff>
                    <xdr:row>104</xdr:row>
                    <xdr:rowOff>0</xdr:rowOff>
                  </from>
                  <to>
                    <xdr:col>16</xdr:col>
                    <xdr:colOff>514350</xdr:colOff>
                    <xdr:row>105</xdr:row>
                    <xdr:rowOff>28575</xdr:rowOff>
                  </to>
                </anchor>
              </controlPr>
            </control>
          </mc:Choice>
        </mc:AlternateContent>
        <mc:AlternateContent xmlns:mc="http://schemas.openxmlformats.org/markup-compatibility/2006">
          <mc:Choice Requires="x14">
            <control shapeId="2127" r:id="rId25" name="Check Box 79">
              <controlPr defaultSize="0" autoFill="0" autoLine="0" autoPict="0">
                <anchor moveWithCells="1">
                  <from>
                    <xdr:col>16</xdr:col>
                    <xdr:colOff>209550</xdr:colOff>
                    <xdr:row>105</xdr:row>
                    <xdr:rowOff>0</xdr:rowOff>
                  </from>
                  <to>
                    <xdr:col>16</xdr:col>
                    <xdr:colOff>514350</xdr:colOff>
                    <xdr:row>106</xdr:row>
                    <xdr:rowOff>28575</xdr:rowOff>
                  </to>
                </anchor>
              </controlPr>
            </control>
          </mc:Choice>
        </mc:AlternateContent>
        <mc:AlternateContent xmlns:mc="http://schemas.openxmlformats.org/markup-compatibility/2006">
          <mc:Choice Requires="x14">
            <control shapeId="2128" r:id="rId26" name="Check Box 80">
              <controlPr defaultSize="0" autoFill="0" autoLine="0" autoPict="0">
                <anchor moveWithCells="1">
                  <from>
                    <xdr:col>16</xdr:col>
                    <xdr:colOff>209550</xdr:colOff>
                    <xdr:row>106</xdr:row>
                    <xdr:rowOff>0</xdr:rowOff>
                  </from>
                  <to>
                    <xdr:col>16</xdr:col>
                    <xdr:colOff>514350</xdr:colOff>
                    <xdr:row>107</xdr:row>
                    <xdr:rowOff>28575</xdr:rowOff>
                  </to>
                </anchor>
              </controlPr>
            </control>
          </mc:Choice>
        </mc:AlternateContent>
        <mc:AlternateContent xmlns:mc="http://schemas.openxmlformats.org/markup-compatibility/2006">
          <mc:Choice Requires="x14">
            <control shapeId="2137" r:id="rId27" name="Check Box 89">
              <controlPr defaultSize="0" autoFill="0" autoLine="0" autoPict="0">
                <anchor moveWithCells="1">
                  <from>
                    <xdr:col>18</xdr:col>
                    <xdr:colOff>257175</xdr:colOff>
                    <xdr:row>124</xdr:row>
                    <xdr:rowOff>28575</xdr:rowOff>
                  </from>
                  <to>
                    <xdr:col>18</xdr:col>
                    <xdr:colOff>438150</xdr:colOff>
                    <xdr:row>124</xdr:row>
                    <xdr:rowOff>161925</xdr:rowOff>
                  </to>
                </anchor>
              </controlPr>
            </control>
          </mc:Choice>
        </mc:AlternateContent>
        <mc:AlternateContent xmlns:mc="http://schemas.openxmlformats.org/markup-compatibility/2006">
          <mc:Choice Requires="x14">
            <control shapeId="2138" r:id="rId28" name="Check Box 90">
              <controlPr defaultSize="0" autoFill="0" autoLine="0" autoPict="0">
                <anchor moveWithCells="1">
                  <from>
                    <xdr:col>18</xdr:col>
                    <xdr:colOff>257175</xdr:colOff>
                    <xdr:row>123</xdr:row>
                    <xdr:rowOff>28575</xdr:rowOff>
                  </from>
                  <to>
                    <xdr:col>18</xdr:col>
                    <xdr:colOff>438150</xdr:colOff>
                    <xdr:row>123</xdr:row>
                    <xdr:rowOff>161925</xdr:rowOff>
                  </to>
                </anchor>
              </controlPr>
            </control>
          </mc:Choice>
        </mc:AlternateContent>
        <mc:AlternateContent xmlns:mc="http://schemas.openxmlformats.org/markup-compatibility/2006">
          <mc:Choice Requires="x14">
            <control shapeId="2139" r:id="rId29" name="Check Box 91">
              <controlPr defaultSize="0" autoFill="0" autoLine="0" autoPict="0">
                <anchor moveWithCells="1">
                  <from>
                    <xdr:col>16</xdr:col>
                    <xdr:colOff>257175</xdr:colOff>
                    <xdr:row>121</xdr:row>
                    <xdr:rowOff>0</xdr:rowOff>
                  </from>
                  <to>
                    <xdr:col>16</xdr:col>
                    <xdr:colOff>504825</xdr:colOff>
                    <xdr:row>122</xdr:row>
                    <xdr:rowOff>0</xdr:rowOff>
                  </to>
                </anchor>
              </controlPr>
            </control>
          </mc:Choice>
        </mc:AlternateContent>
        <mc:AlternateContent xmlns:mc="http://schemas.openxmlformats.org/markup-compatibility/2006">
          <mc:Choice Requires="x14">
            <control shapeId="2140" r:id="rId30" name="Check Box 92">
              <controlPr defaultSize="0" autoFill="0" autoLine="0" autoPict="0">
                <anchor moveWithCells="1">
                  <from>
                    <xdr:col>16</xdr:col>
                    <xdr:colOff>257175</xdr:colOff>
                    <xdr:row>122</xdr:row>
                    <xdr:rowOff>28575</xdr:rowOff>
                  </from>
                  <to>
                    <xdr:col>16</xdr:col>
                    <xdr:colOff>438150</xdr:colOff>
                    <xdr:row>122</xdr:row>
                    <xdr:rowOff>161925</xdr:rowOff>
                  </to>
                </anchor>
              </controlPr>
            </control>
          </mc:Choice>
        </mc:AlternateContent>
        <mc:AlternateContent xmlns:mc="http://schemas.openxmlformats.org/markup-compatibility/2006">
          <mc:Choice Requires="x14">
            <control shapeId="2141" r:id="rId31" name="Check Box 93">
              <controlPr defaultSize="0" autoFill="0" autoLine="0" autoPict="0">
                <anchor moveWithCells="1">
                  <from>
                    <xdr:col>16</xdr:col>
                    <xdr:colOff>257175</xdr:colOff>
                    <xdr:row>124</xdr:row>
                    <xdr:rowOff>28575</xdr:rowOff>
                  </from>
                  <to>
                    <xdr:col>16</xdr:col>
                    <xdr:colOff>438150</xdr:colOff>
                    <xdr:row>124</xdr:row>
                    <xdr:rowOff>161925</xdr:rowOff>
                  </to>
                </anchor>
              </controlPr>
            </control>
          </mc:Choice>
        </mc:AlternateContent>
        <mc:AlternateContent xmlns:mc="http://schemas.openxmlformats.org/markup-compatibility/2006">
          <mc:Choice Requires="x14">
            <control shapeId="2142" r:id="rId32" name="Check Box 94">
              <controlPr defaultSize="0" autoFill="0" autoLine="0" autoPict="0">
                <anchor moveWithCells="1">
                  <from>
                    <xdr:col>16</xdr:col>
                    <xdr:colOff>257175</xdr:colOff>
                    <xdr:row>123</xdr:row>
                    <xdr:rowOff>28575</xdr:rowOff>
                  </from>
                  <to>
                    <xdr:col>16</xdr:col>
                    <xdr:colOff>438150</xdr:colOff>
                    <xdr:row>123</xdr:row>
                    <xdr:rowOff>161925</xdr:rowOff>
                  </to>
                </anchor>
              </controlPr>
            </control>
          </mc:Choice>
        </mc:AlternateContent>
        <mc:AlternateContent xmlns:mc="http://schemas.openxmlformats.org/markup-compatibility/2006">
          <mc:Choice Requires="x14">
            <control shapeId="2143" r:id="rId33" name="Check Box 95">
              <controlPr defaultSize="0" autoFill="0" autoLine="0" autoPict="0">
                <anchor moveWithCells="1">
                  <from>
                    <xdr:col>14</xdr:col>
                    <xdr:colOff>38100</xdr:colOff>
                    <xdr:row>121</xdr:row>
                    <xdr:rowOff>9525</xdr:rowOff>
                  </from>
                  <to>
                    <xdr:col>14</xdr:col>
                    <xdr:colOff>285750</xdr:colOff>
                    <xdr:row>122</xdr:row>
                    <xdr:rowOff>9525</xdr:rowOff>
                  </to>
                </anchor>
              </controlPr>
            </control>
          </mc:Choice>
        </mc:AlternateContent>
        <mc:AlternateContent xmlns:mc="http://schemas.openxmlformats.org/markup-compatibility/2006">
          <mc:Choice Requires="x14">
            <control shapeId="2144" r:id="rId34" name="Check Box 96">
              <controlPr defaultSize="0" autoFill="0" autoLine="0" autoPict="0">
                <anchor moveWithCells="1">
                  <from>
                    <xdr:col>14</xdr:col>
                    <xdr:colOff>38100</xdr:colOff>
                    <xdr:row>122</xdr:row>
                    <xdr:rowOff>9525</xdr:rowOff>
                  </from>
                  <to>
                    <xdr:col>14</xdr:col>
                    <xdr:colOff>285750</xdr:colOff>
                    <xdr:row>123</xdr:row>
                    <xdr:rowOff>9525</xdr:rowOff>
                  </to>
                </anchor>
              </controlPr>
            </control>
          </mc:Choice>
        </mc:AlternateContent>
        <mc:AlternateContent xmlns:mc="http://schemas.openxmlformats.org/markup-compatibility/2006">
          <mc:Choice Requires="x14">
            <control shapeId="2145" r:id="rId35" name="Check Box 97">
              <controlPr defaultSize="0" autoFill="0" autoLine="0" autoPict="0">
                <anchor moveWithCells="1">
                  <from>
                    <xdr:col>14</xdr:col>
                    <xdr:colOff>38100</xdr:colOff>
                    <xdr:row>123</xdr:row>
                    <xdr:rowOff>9525</xdr:rowOff>
                  </from>
                  <to>
                    <xdr:col>14</xdr:col>
                    <xdr:colOff>285750</xdr:colOff>
                    <xdr:row>124</xdr:row>
                    <xdr:rowOff>9525</xdr:rowOff>
                  </to>
                </anchor>
              </controlPr>
            </control>
          </mc:Choice>
        </mc:AlternateContent>
        <mc:AlternateContent xmlns:mc="http://schemas.openxmlformats.org/markup-compatibility/2006">
          <mc:Choice Requires="x14">
            <control shapeId="2146" r:id="rId36" name="Check Box 98">
              <controlPr defaultSize="0" autoFill="0" autoLine="0" autoPict="0">
                <anchor moveWithCells="1">
                  <from>
                    <xdr:col>14</xdr:col>
                    <xdr:colOff>38100</xdr:colOff>
                    <xdr:row>124</xdr:row>
                    <xdr:rowOff>9525</xdr:rowOff>
                  </from>
                  <to>
                    <xdr:col>14</xdr:col>
                    <xdr:colOff>285750</xdr:colOff>
                    <xdr:row>125</xdr:row>
                    <xdr:rowOff>9525</xdr:rowOff>
                  </to>
                </anchor>
              </controlPr>
            </control>
          </mc:Choice>
        </mc:AlternateContent>
        <mc:AlternateContent xmlns:mc="http://schemas.openxmlformats.org/markup-compatibility/2006">
          <mc:Choice Requires="x14">
            <control shapeId="2147" r:id="rId37" name="Check Box 99">
              <controlPr defaultSize="0" autoFill="0" autoLine="0" autoPict="0">
                <anchor moveWithCells="1">
                  <from>
                    <xdr:col>11</xdr:col>
                    <xdr:colOff>76200</xdr:colOff>
                    <xdr:row>121</xdr:row>
                    <xdr:rowOff>9525</xdr:rowOff>
                  </from>
                  <to>
                    <xdr:col>11</xdr:col>
                    <xdr:colOff>323850</xdr:colOff>
                    <xdr:row>122</xdr:row>
                    <xdr:rowOff>9525</xdr:rowOff>
                  </to>
                </anchor>
              </controlPr>
            </control>
          </mc:Choice>
        </mc:AlternateContent>
        <mc:AlternateContent xmlns:mc="http://schemas.openxmlformats.org/markup-compatibility/2006">
          <mc:Choice Requires="x14">
            <control shapeId="2148" r:id="rId38" name="Check Box 100">
              <controlPr defaultSize="0" autoFill="0" autoLine="0" autoPict="0">
                <anchor moveWithCells="1">
                  <from>
                    <xdr:col>11</xdr:col>
                    <xdr:colOff>76200</xdr:colOff>
                    <xdr:row>122</xdr:row>
                    <xdr:rowOff>9525</xdr:rowOff>
                  </from>
                  <to>
                    <xdr:col>11</xdr:col>
                    <xdr:colOff>323850</xdr:colOff>
                    <xdr:row>123</xdr:row>
                    <xdr:rowOff>9525</xdr:rowOff>
                  </to>
                </anchor>
              </controlPr>
            </control>
          </mc:Choice>
        </mc:AlternateContent>
        <mc:AlternateContent xmlns:mc="http://schemas.openxmlformats.org/markup-compatibility/2006">
          <mc:Choice Requires="x14">
            <control shapeId="2149" r:id="rId39" name="Check Box 101">
              <controlPr defaultSize="0" autoFill="0" autoLine="0" autoPict="0">
                <anchor moveWithCells="1">
                  <from>
                    <xdr:col>11</xdr:col>
                    <xdr:colOff>76200</xdr:colOff>
                    <xdr:row>123</xdr:row>
                    <xdr:rowOff>9525</xdr:rowOff>
                  </from>
                  <to>
                    <xdr:col>11</xdr:col>
                    <xdr:colOff>323850</xdr:colOff>
                    <xdr:row>124</xdr:row>
                    <xdr:rowOff>9525</xdr:rowOff>
                  </to>
                </anchor>
              </controlPr>
            </control>
          </mc:Choice>
        </mc:AlternateContent>
        <mc:AlternateContent xmlns:mc="http://schemas.openxmlformats.org/markup-compatibility/2006">
          <mc:Choice Requires="x14">
            <control shapeId="2150" r:id="rId40" name="Check Box 102">
              <controlPr defaultSize="0" autoFill="0" autoLine="0" autoPict="0">
                <anchor moveWithCells="1">
                  <from>
                    <xdr:col>11</xdr:col>
                    <xdr:colOff>76200</xdr:colOff>
                    <xdr:row>124</xdr:row>
                    <xdr:rowOff>9525</xdr:rowOff>
                  </from>
                  <to>
                    <xdr:col>11</xdr:col>
                    <xdr:colOff>323850</xdr:colOff>
                    <xdr:row>125</xdr:row>
                    <xdr:rowOff>9525</xdr:rowOff>
                  </to>
                </anchor>
              </controlPr>
            </control>
          </mc:Choice>
        </mc:AlternateContent>
        <mc:AlternateContent xmlns:mc="http://schemas.openxmlformats.org/markup-compatibility/2006">
          <mc:Choice Requires="x14">
            <control shapeId="2151" r:id="rId41" name="Check Box 103">
              <controlPr defaultSize="0" autoFill="0" autoLine="0" autoPict="0">
                <anchor moveWithCells="1">
                  <from>
                    <xdr:col>9</xdr:col>
                    <xdr:colOff>142875</xdr:colOff>
                    <xdr:row>121</xdr:row>
                    <xdr:rowOff>9525</xdr:rowOff>
                  </from>
                  <to>
                    <xdr:col>9</xdr:col>
                    <xdr:colOff>390525</xdr:colOff>
                    <xdr:row>122</xdr:row>
                    <xdr:rowOff>9525</xdr:rowOff>
                  </to>
                </anchor>
              </controlPr>
            </control>
          </mc:Choice>
        </mc:AlternateContent>
        <mc:AlternateContent xmlns:mc="http://schemas.openxmlformats.org/markup-compatibility/2006">
          <mc:Choice Requires="x14">
            <control shapeId="2152" r:id="rId42" name="Check Box 104">
              <controlPr defaultSize="0" autoFill="0" autoLine="0" autoPict="0">
                <anchor moveWithCells="1">
                  <from>
                    <xdr:col>9</xdr:col>
                    <xdr:colOff>142875</xdr:colOff>
                    <xdr:row>122</xdr:row>
                    <xdr:rowOff>9525</xdr:rowOff>
                  </from>
                  <to>
                    <xdr:col>9</xdr:col>
                    <xdr:colOff>390525</xdr:colOff>
                    <xdr:row>123</xdr:row>
                    <xdr:rowOff>9525</xdr:rowOff>
                  </to>
                </anchor>
              </controlPr>
            </control>
          </mc:Choice>
        </mc:AlternateContent>
        <mc:AlternateContent xmlns:mc="http://schemas.openxmlformats.org/markup-compatibility/2006">
          <mc:Choice Requires="x14">
            <control shapeId="2153" r:id="rId43" name="Check Box 105">
              <controlPr defaultSize="0" autoFill="0" autoLine="0" autoPict="0">
                <anchor moveWithCells="1">
                  <from>
                    <xdr:col>9</xdr:col>
                    <xdr:colOff>142875</xdr:colOff>
                    <xdr:row>123</xdr:row>
                    <xdr:rowOff>9525</xdr:rowOff>
                  </from>
                  <to>
                    <xdr:col>9</xdr:col>
                    <xdr:colOff>390525</xdr:colOff>
                    <xdr:row>124</xdr:row>
                    <xdr:rowOff>9525</xdr:rowOff>
                  </to>
                </anchor>
              </controlPr>
            </control>
          </mc:Choice>
        </mc:AlternateContent>
        <mc:AlternateContent xmlns:mc="http://schemas.openxmlformats.org/markup-compatibility/2006">
          <mc:Choice Requires="x14">
            <control shapeId="2154" r:id="rId44" name="Check Box 106">
              <controlPr defaultSize="0" autoFill="0" autoLine="0" autoPict="0">
                <anchor moveWithCells="1">
                  <from>
                    <xdr:col>9</xdr:col>
                    <xdr:colOff>142875</xdr:colOff>
                    <xdr:row>124</xdr:row>
                    <xdr:rowOff>9525</xdr:rowOff>
                  </from>
                  <to>
                    <xdr:col>9</xdr:col>
                    <xdr:colOff>390525</xdr:colOff>
                    <xdr:row>125</xdr:row>
                    <xdr:rowOff>9525</xdr:rowOff>
                  </to>
                </anchor>
              </controlPr>
            </control>
          </mc:Choice>
        </mc:AlternateContent>
        <mc:AlternateContent xmlns:mc="http://schemas.openxmlformats.org/markup-compatibility/2006">
          <mc:Choice Requires="x14">
            <control shapeId="2171" r:id="rId45" name="Check Box 123">
              <controlPr defaultSize="0" autoFill="0" autoLine="0" autoPict="0">
                <anchor moveWithCells="1">
                  <from>
                    <xdr:col>2</xdr:col>
                    <xdr:colOff>190500</xdr:colOff>
                    <xdr:row>113</xdr:row>
                    <xdr:rowOff>171450</xdr:rowOff>
                  </from>
                  <to>
                    <xdr:col>2</xdr:col>
                    <xdr:colOff>533400</xdr:colOff>
                    <xdr:row>115</xdr:row>
                    <xdr:rowOff>0</xdr:rowOff>
                  </to>
                </anchor>
              </controlPr>
            </control>
          </mc:Choice>
        </mc:AlternateContent>
        <mc:AlternateContent xmlns:mc="http://schemas.openxmlformats.org/markup-compatibility/2006">
          <mc:Choice Requires="x14">
            <control shapeId="2172" r:id="rId46" name="Check Box 124">
              <controlPr defaultSize="0" autoFill="0" autoLine="0" autoPict="0">
                <anchor moveWithCells="1">
                  <from>
                    <xdr:col>2</xdr:col>
                    <xdr:colOff>180975</xdr:colOff>
                    <xdr:row>115</xdr:row>
                    <xdr:rowOff>47625</xdr:rowOff>
                  </from>
                  <to>
                    <xdr:col>2</xdr:col>
                    <xdr:colOff>523875</xdr:colOff>
                    <xdr:row>116</xdr:row>
                    <xdr:rowOff>66675</xdr:rowOff>
                  </to>
                </anchor>
              </controlPr>
            </control>
          </mc:Choice>
        </mc:AlternateContent>
        <mc:AlternateContent xmlns:mc="http://schemas.openxmlformats.org/markup-compatibility/2006">
          <mc:Choice Requires="x14">
            <control shapeId="2173" r:id="rId47" name="Check Box 125">
              <controlPr defaultSize="0" autoFill="0" autoLine="0" autoPict="0">
                <anchor moveWithCells="1">
                  <from>
                    <xdr:col>6</xdr:col>
                    <xdr:colOff>590550</xdr:colOff>
                    <xdr:row>114</xdr:row>
                    <xdr:rowOff>0</xdr:rowOff>
                  </from>
                  <to>
                    <xdr:col>7</xdr:col>
                    <xdr:colOff>333375</xdr:colOff>
                    <xdr:row>115</xdr:row>
                    <xdr:rowOff>19050</xdr:rowOff>
                  </to>
                </anchor>
              </controlPr>
            </control>
          </mc:Choice>
        </mc:AlternateContent>
        <mc:AlternateContent xmlns:mc="http://schemas.openxmlformats.org/markup-compatibility/2006">
          <mc:Choice Requires="x14">
            <control shapeId="2174" r:id="rId48" name="Check Box 126">
              <controlPr defaultSize="0" autoFill="0" autoLine="0" autoPict="0">
                <anchor moveWithCells="1">
                  <from>
                    <xdr:col>7</xdr:col>
                    <xdr:colOff>142875</xdr:colOff>
                    <xdr:row>114</xdr:row>
                    <xdr:rowOff>190500</xdr:rowOff>
                  </from>
                  <to>
                    <xdr:col>7</xdr:col>
                    <xdr:colOff>485775</xdr:colOff>
                    <xdr:row>116</xdr:row>
                    <xdr:rowOff>9525</xdr:rowOff>
                  </to>
                </anchor>
              </controlPr>
            </control>
          </mc:Choice>
        </mc:AlternateContent>
        <mc:AlternateContent xmlns:mc="http://schemas.openxmlformats.org/markup-compatibility/2006">
          <mc:Choice Requires="x14">
            <control shapeId="2175" r:id="rId49" name="Check Box 127">
              <controlPr defaultSize="0" autoFill="0" autoLine="0" autoPict="0">
                <anchor moveWithCells="1">
                  <from>
                    <xdr:col>11</xdr:col>
                    <xdr:colOff>57150</xdr:colOff>
                    <xdr:row>115</xdr:row>
                    <xdr:rowOff>28575</xdr:rowOff>
                  </from>
                  <to>
                    <xdr:col>11</xdr:col>
                    <xdr:colOff>400050</xdr:colOff>
                    <xdr:row>116</xdr:row>
                    <xdr:rowOff>47625</xdr:rowOff>
                  </to>
                </anchor>
              </controlPr>
            </control>
          </mc:Choice>
        </mc:AlternateContent>
        <mc:AlternateContent xmlns:mc="http://schemas.openxmlformats.org/markup-compatibility/2006">
          <mc:Choice Requires="x14">
            <control shapeId="2176" r:id="rId50" name="Check Box 128">
              <controlPr defaultSize="0" autoFill="0" autoLine="0" autoPict="0">
                <anchor moveWithCells="1">
                  <from>
                    <xdr:col>14</xdr:col>
                    <xdr:colOff>590550</xdr:colOff>
                    <xdr:row>114</xdr:row>
                    <xdr:rowOff>0</xdr:rowOff>
                  </from>
                  <to>
                    <xdr:col>15</xdr:col>
                    <xdr:colOff>333375</xdr:colOff>
                    <xdr:row>115</xdr:row>
                    <xdr:rowOff>19050</xdr:rowOff>
                  </to>
                </anchor>
              </controlPr>
            </control>
          </mc:Choice>
        </mc:AlternateContent>
        <mc:AlternateContent xmlns:mc="http://schemas.openxmlformats.org/markup-compatibility/2006">
          <mc:Choice Requires="x14">
            <control shapeId="2177" r:id="rId51" name="Check Box 129">
              <controlPr defaultSize="0" autoFill="0" autoLine="0" autoPict="0">
                <anchor moveWithCells="1">
                  <from>
                    <xdr:col>15</xdr:col>
                    <xdr:colOff>114300</xdr:colOff>
                    <xdr:row>115</xdr:row>
                    <xdr:rowOff>19050</xdr:rowOff>
                  </from>
                  <to>
                    <xdr:col>15</xdr:col>
                    <xdr:colOff>457200</xdr:colOff>
                    <xdr:row>116</xdr:row>
                    <xdr:rowOff>28575</xdr:rowOff>
                  </to>
                </anchor>
              </controlPr>
            </control>
          </mc:Choice>
        </mc:AlternateContent>
        <mc:AlternateContent xmlns:mc="http://schemas.openxmlformats.org/markup-compatibility/2006">
          <mc:Choice Requires="x14">
            <control shapeId="2178" r:id="rId52" name="Check Box 130">
              <controlPr defaultSize="0" autoFill="0" autoLine="0" autoPict="0">
                <anchor moveWithCells="1">
                  <from>
                    <xdr:col>21</xdr:col>
                    <xdr:colOff>38100</xdr:colOff>
                    <xdr:row>113</xdr:row>
                    <xdr:rowOff>161925</xdr:rowOff>
                  </from>
                  <to>
                    <xdr:col>21</xdr:col>
                    <xdr:colOff>381000</xdr:colOff>
                    <xdr:row>115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error="Please select from the list" promptTitle="Please select ">
          <x14:formula1>
            <xm:f>Blank!$B$14:$B$16</xm:f>
          </x14:formula1>
          <xm:sqref>S128:U128 S131:U131 S138:U138 S140:U140 S144:U144 O157:Q158 T52:V52 T54:V54 N82:P82 N93:P93 N97:P97</xm:sqref>
        </x14:dataValidation>
        <x14:dataValidation type="list" showInputMessage="1" showErrorMessage="1" error="Please select from the list" promptTitle="Please select ">
          <x14:formula1>
            <xm:f>Blank!$AK$9:$AK$11</xm:f>
          </x14:formula1>
          <xm:sqref>P31:R31 P35:R35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B1:X226"/>
  <sheetViews>
    <sheetView showGridLines="0" view="pageBreakPreview" topLeftCell="B1" zoomScaleNormal="100" zoomScaleSheetLayoutView="100" workbookViewId="0">
      <selection activeCell="C16" sqref="C16:E16"/>
    </sheetView>
  </sheetViews>
  <sheetFormatPr defaultColWidth="9.140625" defaultRowHeight="15"/>
  <cols>
    <col min="1" max="4" width="9.140625" style="14"/>
    <col min="5" max="5" width="9.140625" style="14" customWidth="1"/>
    <col min="6" max="6" width="11" style="14" bestFit="1" customWidth="1"/>
    <col min="7" max="7" width="11.42578125" style="14" customWidth="1"/>
    <col min="8" max="18" width="9.140625" style="14"/>
    <col min="19" max="19" width="11" style="14" bestFit="1" customWidth="1"/>
    <col min="20" max="16384" width="9.140625" style="14"/>
  </cols>
  <sheetData>
    <row r="1" spans="2:20" ht="15.75" thickTop="1">
      <c r="B1" s="352"/>
      <c r="C1" s="560"/>
      <c r="D1" s="560"/>
      <c r="E1" s="560"/>
      <c r="F1" s="560"/>
      <c r="G1" s="560"/>
      <c r="H1" s="560"/>
      <c r="I1" s="560"/>
      <c r="J1" s="560"/>
      <c r="K1" s="560"/>
      <c r="L1" s="560"/>
      <c r="M1" s="560"/>
      <c r="N1" s="560"/>
      <c r="O1" s="560"/>
      <c r="P1" s="560"/>
      <c r="Q1" s="560"/>
      <c r="R1" s="560"/>
      <c r="S1" s="560"/>
      <c r="T1" s="353"/>
    </row>
    <row r="2" spans="2:20">
      <c r="B2" s="558"/>
      <c r="C2" s="86"/>
      <c r="D2" s="86"/>
      <c r="E2" s="86"/>
      <c r="F2" s="86"/>
      <c r="G2" s="86"/>
      <c r="H2" s="86"/>
      <c r="I2" s="86"/>
      <c r="J2" s="86"/>
      <c r="K2" s="86"/>
      <c r="L2" s="86"/>
      <c r="M2" s="86"/>
      <c r="N2" s="86"/>
      <c r="O2" s="86"/>
      <c r="P2" s="86"/>
      <c r="Q2" s="86"/>
      <c r="R2" s="86"/>
      <c r="S2" s="86"/>
      <c r="T2" s="559"/>
    </row>
    <row r="3" spans="2:20">
      <c r="B3" s="558"/>
      <c r="C3" s="86"/>
      <c r="D3" s="86"/>
      <c r="E3" s="86"/>
      <c r="F3" s="86"/>
      <c r="G3" s="86"/>
      <c r="H3" s="86"/>
      <c r="I3" s="86"/>
      <c r="J3" s="86"/>
      <c r="K3" s="86"/>
      <c r="L3" s="86"/>
      <c r="M3" s="86"/>
      <c r="N3" s="86"/>
      <c r="O3" s="86"/>
      <c r="P3" s="86"/>
      <c r="Q3" s="86"/>
      <c r="R3" s="86"/>
      <c r="S3" s="86"/>
      <c r="T3" s="559"/>
    </row>
    <row r="4" spans="2:20">
      <c r="B4" s="558"/>
      <c r="C4" s="86"/>
      <c r="D4" s="86"/>
      <c r="E4" s="86"/>
      <c r="F4" s="86"/>
      <c r="G4" s="86"/>
      <c r="H4" s="86"/>
      <c r="I4" s="86"/>
      <c r="J4" s="86"/>
      <c r="K4" s="86"/>
      <c r="L4" s="86"/>
      <c r="M4" s="86"/>
      <c r="N4" s="86"/>
      <c r="O4" s="86"/>
      <c r="P4" s="86"/>
      <c r="Q4" s="86"/>
      <c r="R4" s="86"/>
      <c r="S4" s="86"/>
      <c r="T4" s="559"/>
    </row>
    <row r="5" spans="2:20">
      <c r="B5" s="558"/>
      <c r="C5" s="86"/>
      <c r="D5" s="86"/>
      <c r="E5" s="86"/>
      <c r="F5" s="86"/>
      <c r="G5" s="86"/>
      <c r="H5" s="86"/>
      <c r="I5" s="86"/>
      <c r="J5" s="86"/>
      <c r="K5" s="86"/>
      <c r="L5" s="86"/>
      <c r="M5" s="86"/>
      <c r="N5" s="86"/>
      <c r="O5" s="86"/>
      <c r="P5" s="86"/>
      <c r="Q5" s="86"/>
      <c r="R5" s="86"/>
      <c r="S5" s="86"/>
      <c r="T5" s="559"/>
    </row>
    <row r="6" spans="2:20">
      <c r="B6" s="558"/>
      <c r="C6" s="86"/>
      <c r="D6" s="86"/>
      <c r="E6" s="86"/>
      <c r="F6" s="86"/>
      <c r="G6" s="86"/>
      <c r="H6" s="86"/>
      <c r="I6" s="86"/>
      <c r="J6" s="86"/>
      <c r="K6" s="86"/>
      <c r="L6" s="86"/>
      <c r="M6" s="86"/>
      <c r="N6" s="86"/>
      <c r="O6" s="86"/>
      <c r="P6" s="86"/>
      <c r="Q6" s="86"/>
      <c r="R6" s="86"/>
      <c r="S6" s="86"/>
      <c r="T6" s="559"/>
    </row>
    <row r="7" spans="2:20">
      <c r="B7" s="558"/>
      <c r="C7" s="106"/>
      <c r="D7" s="106"/>
      <c r="E7" s="106"/>
      <c r="F7" s="106"/>
      <c r="G7" s="106"/>
      <c r="H7" s="106"/>
      <c r="I7" s="106"/>
      <c r="J7" s="106"/>
      <c r="K7" s="106"/>
      <c r="L7" s="106"/>
      <c r="M7" s="106"/>
      <c r="N7" s="106"/>
      <c r="O7" s="106"/>
      <c r="P7" s="106"/>
      <c r="Q7" s="106"/>
      <c r="R7" s="106"/>
      <c r="S7" s="106"/>
      <c r="T7" s="559"/>
    </row>
    <row r="8" spans="2:20" ht="15.75">
      <c r="B8" s="147"/>
      <c r="C8" s="330" t="s">
        <v>159</v>
      </c>
      <c r="D8" s="331" t="s">
        <v>160</v>
      </c>
      <c r="E8" s="331"/>
      <c r="F8" s="332"/>
      <c r="G8" s="333">
        <v>35</v>
      </c>
      <c r="H8" s="333"/>
      <c r="I8" s="333"/>
      <c r="J8" s="333"/>
      <c r="K8" s="333"/>
      <c r="L8" s="333"/>
      <c r="M8" s="333"/>
      <c r="N8" s="333"/>
      <c r="O8" s="333"/>
      <c r="P8" s="333"/>
      <c r="Q8" s="333"/>
      <c r="R8" s="333"/>
      <c r="S8" s="334"/>
      <c r="T8" s="16"/>
    </row>
    <row r="9" spans="2:20">
      <c r="B9" s="147"/>
      <c r="C9" s="327"/>
      <c r="D9" s="328"/>
      <c r="E9" s="328"/>
      <c r="F9" s="328"/>
      <c r="G9" s="328"/>
      <c r="H9" s="328"/>
      <c r="I9" s="328"/>
      <c r="J9" s="328"/>
      <c r="K9" s="501" t="s">
        <v>161</v>
      </c>
      <c r="L9" s="502"/>
      <c r="M9" s="502"/>
      <c r="N9" s="502"/>
      <c r="O9" s="502"/>
      <c r="P9" s="502"/>
      <c r="Q9" s="502"/>
      <c r="R9" s="502"/>
      <c r="S9" s="503"/>
      <c r="T9" s="16"/>
    </row>
    <row r="10" spans="2:20" ht="15" customHeight="1">
      <c r="B10" s="147"/>
      <c r="C10" s="501" t="s">
        <v>162</v>
      </c>
      <c r="D10" s="502"/>
      <c r="E10" s="503"/>
      <c r="F10" s="141"/>
      <c r="G10" s="504" t="s">
        <v>163</v>
      </c>
      <c r="H10" s="505"/>
      <c r="I10" s="505"/>
      <c r="J10" s="506"/>
      <c r="K10" s="504" t="s">
        <v>164</v>
      </c>
      <c r="L10" s="505"/>
      <c r="M10" s="505"/>
      <c r="N10" s="505"/>
      <c r="O10" s="506"/>
      <c r="P10" s="542" t="s">
        <v>165</v>
      </c>
      <c r="Q10" s="542"/>
      <c r="R10" s="542"/>
      <c r="S10" s="542"/>
      <c r="T10" s="16"/>
    </row>
    <row r="11" spans="2:20">
      <c r="B11" s="147"/>
      <c r="C11" s="501" t="s">
        <v>343</v>
      </c>
      <c r="D11" s="502"/>
      <c r="E11" s="503"/>
      <c r="F11" s="359" t="s">
        <v>212</v>
      </c>
      <c r="G11" s="360"/>
      <c r="H11" s="361"/>
      <c r="I11" s="361"/>
      <c r="J11" s="362"/>
      <c r="K11" s="514"/>
      <c r="L11" s="515"/>
      <c r="M11" s="515"/>
      <c r="N11" s="515"/>
      <c r="O11" s="516"/>
      <c r="P11" s="514"/>
      <c r="Q11" s="515"/>
      <c r="R11" s="515"/>
      <c r="S11" s="516"/>
      <c r="T11" s="16"/>
    </row>
    <row r="12" spans="2:20">
      <c r="B12" s="147"/>
      <c r="C12" s="501" t="s">
        <v>344</v>
      </c>
      <c r="D12" s="502"/>
      <c r="E12" s="503"/>
      <c r="F12" s="359" t="s">
        <v>212</v>
      </c>
      <c r="G12" s="363"/>
      <c r="H12" s="364"/>
      <c r="I12" s="364"/>
      <c r="J12" s="365"/>
      <c r="K12" s="514"/>
      <c r="L12" s="515"/>
      <c r="M12" s="515"/>
      <c r="N12" s="515"/>
      <c r="O12" s="516"/>
      <c r="P12" s="514"/>
      <c r="Q12" s="515"/>
      <c r="R12" s="515"/>
      <c r="S12" s="516"/>
      <c r="T12" s="16"/>
    </row>
    <row r="13" spans="2:20">
      <c r="B13" s="147"/>
      <c r="C13" s="356"/>
      <c r="D13" s="357" t="s">
        <v>429</v>
      </c>
      <c r="E13" s="358"/>
      <c r="F13" s="359" t="s">
        <v>212</v>
      </c>
      <c r="G13" s="363"/>
      <c r="H13" s="364"/>
      <c r="I13" s="364"/>
      <c r="J13" s="365"/>
      <c r="K13" s="366"/>
      <c r="L13" s="367"/>
      <c r="M13" s="367"/>
      <c r="N13" s="367"/>
      <c r="O13" s="368"/>
      <c r="P13" s="366"/>
      <c r="Q13" s="367"/>
      <c r="R13" s="367"/>
      <c r="S13" s="368"/>
      <c r="T13" s="16"/>
    </row>
    <row r="14" spans="2:20">
      <c r="B14" s="147"/>
      <c r="C14" s="501" t="s">
        <v>346</v>
      </c>
      <c r="D14" s="502"/>
      <c r="E14" s="503"/>
      <c r="F14" s="359" t="s">
        <v>212</v>
      </c>
      <c r="G14" s="364"/>
      <c r="H14" s="364"/>
      <c r="I14" s="364"/>
      <c r="J14" s="365"/>
      <c r="K14" s="514"/>
      <c r="L14" s="515"/>
      <c r="M14" s="515"/>
      <c r="N14" s="515"/>
      <c r="O14" s="516"/>
      <c r="P14" s="514"/>
      <c r="Q14" s="515"/>
      <c r="R14" s="515"/>
      <c r="S14" s="516"/>
      <c r="T14" s="16"/>
    </row>
    <row r="15" spans="2:20">
      <c r="B15" s="147"/>
      <c r="C15" s="501" t="s">
        <v>345</v>
      </c>
      <c r="D15" s="502" t="s">
        <v>345</v>
      </c>
      <c r="E15" s="503"/>
      <c r="F15" s="359" t="s">
        <v>212</v>
      </c>
      <c r="G15" s="364"/>
      <c r="H15" s="364"/>
      <c r="I15" s="364"/>
      <c r="J15" s="365"/>
      <c r="K15" s="366"/>
      <c r="L15" s="367"/>
      <c r="M15" s="367"/>
      <c r="N15" s="367"/>
      <c r="O15" s="368"/>
      <c r="P15" s="366"/>
      <c r="Q15" s="367"/>
      <c r="R15" s="367"/>
      <c r="S15" s="368"/>
      <c r="T15" s="16"/>
    </row>
    <row r="16" spans="2:20">
      <c r="B16" s="147"/>
      <c r="C16" s="501" t="s">
        <v>347</v>
      </c>
      <c r="D16" s="502"/>
      <c r="E16" s="503"/>
      <c r="F16" s="359" t="s">
        <v>212</v>
      </c>
      <c r="G16" s="364"/>
      <c r="H16" s="364"/>
      <c r="I16" s="364"/>
      <c r="J16" s="365"/>
      <c r="K16" s="366"/>
      <c r="L16" s="367"/>
      <c r="M16" s="367"/>
      <c r="N16" s="367"/>
      <c r="O16" s="368"/>
      <c r="P16" s="366"/>
      <c r="Q16" s="367"/>
      <c r="R16" s="367"/>
      <c r="S16" s="368"/>
      <c r="T16" s="16"/>
    </row>
    <row r="17" spans="2:24">
      <c r="B17" s="147"/>
      <c r="C17" s="501" t="s">
        <v>348</v>
      </c>
      <c r="D17" s="502"/>
      <c r="E17" s="503"/>
      <c r="F17" s="359" t="s">
        <v>212</v>
      </c>
      <c r="G17" s="364"/>
      <c r="H17" s="364"/>
      <c r="I17" s="364"/>
      <c r="J17" s="365"/>
      <c r="K17" s="514"/>
      <c r="L17" s="515"/>
      <c r="M17" s="515"/>
      <c r="N17" s="515"/>
      <c r="O17" s="516"/>
      <c r="P17" s="514"/>
      <c r="Q17" s="515"/>
      <c r="R17" s="515"/>
      <c r="S17" s="516"/>
      <c r="T17" s="16"/>
    </row>
    <row r="18" spans="2:24">
      <c r="B18" s="147"/>
      <c r="C18" s="501" t="s">
        <v>349</v>
      </c>
      <c r="D18" s="502"/>
      <c r="E18" s="503"/>
      <c r="F18" s="359" t="s">
        <v>212</v>
      </c>
      <c r="G18" s="364"/>
      <c r="H18" s="364"/>
      <c r="I18" s="364"/>
      <c r="J18" s="365"/>
      <c r="K18" s="514"/>
      <c r="L18" s="515"/>
      <c r="M18" s="515"/>
      <c r="N18" s="515"/>
      <c r="O18" s="516"/>
      <c r="P18" s="514"/>
      <c r="Q18" s="515"/>
      <c r="R18" s="515"/>
      <c r="S18" s="516"/>
      <c r="T18" s="16"/>
    </row>
    <row r="19" spans="2:24">
      <c r="B19" s="147"/>
      <c r="C19" s="1"/>
      <c r="D19" s="1"/>
      <c r="E19" s="1"/>
      <c r="F19" s="1"/>
      <c r="G19" s="1"/>
      <c r="H19" s="1"/>
      <c r="I19" s="1"/>
      <c r="J19" s="1"/>
      <c r="K19" s="1"/>
      <c r="L19" s="1"/>
      <c r="M19" s="1"/>
      <c r="N19" s="1"/>
      <c r="O19" s="1"/>
      <c r="P19" s="1"/>
      <c r="Q19" s="1"/>
      <c r="R19" s="1"/>
      <c r="S19" s="1"/>
      <c r="T19" s="16"/>
    </row>
    <row r="20" spans="2:24">
      <c r="B20" s="147"/>
      <c r="C20" s="31" t="s">
        <v>77</v>
      </c>
      <c r="D20" s="32" t="s">
        <v>416</v>
      </c>
      <c r="E20" s="33"/>
      <c r="F20" s="33"/>
      <c r="G20" s="33"/>
      <c r="H20" s="34"/>
      <c r="I20" s="34"/>
      <c r="J20" s="34"/>
      <c r="K20" s="35"/>
      <c r="L20" s="35"/>
      <c r="M20" s="35"/>
      <c r="N20" s="35"/>
      <c r="O20" s="35"/>
      <c r="P20" s="35"/>
      <c r="Q20" s="35"/>
      <c r="R20" s="36"/>
      <c r="S20" s="369" t="s">
        <v>212</v>
      </c>
      <c r="T20" s="16"/>
      <c r="X20" s="177"/>
    </row>
    <row r="21" spans="2:24">
      <c r="B21" s="147"/>
      <c r="C21" s="517" t="s">
        <v>94</v>
      </c>
      <c r="D21" s="80" t="s">
        <v>166</v>
      </c>
      <c r="E21" s="80"/>
      <c r="F21" s="80"/>
      <c r="G21" s="80"/>
      <c r="H21" s="80"/>
      <c r="I21" s="80"/>
      <c r="J21" s="80"/>
      <c r="K21" s="80"/>
      <c r="L21" s="80"/>
      <c r="M21" s="80"/>
      <c r="N21" s="80"/>
      <c r="O21" s="80"/>
      <c r="P21" s="80"/>
      <c r="Q21" s="80"/>
      <c r="R21" s="80"/>
      <c r="S21" s="507" t="s">
        <v>212</v>
      </c>
      <c r="T21" s="16"/>
    </row>
    <row r="22" spans="2:24">
      <c r="B22" s="147"/>
      <c r="C22" s="518"/>
      <c r="D22" s="57" t="s">
        <v>417</v>
      </c>
      <c r="E22" s="58"/>
      <c r="F22" s="58"/>
      <c r="G22" s="58"/>
      <c r="H22" s="58"/>
      <c r="I22" s="58"/>
      <c r="J22" s="58"/>
      <c r="K22" s="58"/>
      <c r="L22" s="58"/>
      <c r="M22" s="58"/>
      <c r="N22" s="58"/>
      <c r="O22" s="58"/>
      <c r="P22" s="58"/>
      <c r="Q22" s="58"/>
      <c r="R22" s="58"/>
      <c r="S22" s="509"/>
      <c r="T22" s="16"/>
      <c r="X22" s="177"/>
    </row>
    <row r="23" spans="2:24">
      <c r="B23" s="147"/>
      <c r="C23" s="30" t="s">
        <v>104</v>
      </c>
      <c r="D23" s="99" t="s">
        <v>370</v>
      </c>
      <c r="E23" s="99"/>
      <c r="F23" s="99"/>
      <c r="G23" s="99"/>
      <c r="H23" s="99"/>
      <c r="I23" s="99"/>
      <c r="J23" s="99"/>
      <c r="K23" s="99"/>
      <c r="L23" s="99"/>
      <c r="M23" s="99"/>
      <c r="N23" s="99"/>
      <c r="O23" s="99"/>
      <c r="P23" s="99"/>
      <c r="Q23" s="99"/>
      <c r="R23" s="99"/>
      <c r="S23" s="359" t="s">
        <v>212</v>
      </c>
      <c r="T23" s="16"/>
    </row>
    <row r="24" spans="2:24">
      <c r="B24" s="147"/>
      <c r="C24" s="517" t="s">
        <v>167</v>
      </c>
      <c r="D24" s="80" t="s">
        <v>168</v>
      </c>
      <c r="E24" s="80"/>
      <c r="F24" s="80"/>
      <c r="G24" s="80"/>
      <c r="H24" s="80"/>
      <c r="I24" s="80"/>
      <c r="J24" s="80"/>
      <c r="K24" s="80"/>
      <c r="L24" s="80"/>
      <c r="M24" s="80"/>
      <c r="N24" s="80"/>
      <c r="O24" s="80"/>
      <c r="P24" s="80"/>
      <c r="Q24" s="80"/>
      <c r="R24" s="80"/>
      <c r="S24" s="510" t="s">
        <v>212</v>
      </c>
      <c r="T24" s="16"/>
    </row>
    <row r="25" spans="2:24">
      <c r="B25" s="147"/>
      <c r="C25" s="545"/>
      <c r="D25" s="57" t="s">
        <v>169</v>
      </c>
      <c r="E25" s="58"/>
      <c r="F25" s="58"/>
      <c r="G25" s="58"/>
      <c r="H25" s="58"/>
      <c r="I25" s="58"/>
      <c r="J25" s="58"/>
      <c r="K25" s="58"/>
      <c r="L25" s="58"/>
      <c r="M25" s="58"/>
      <c r="N25" s="58"/>
      <c r="O25" s="58"/>
      <c r="P25" s="58"/>
      <c r="Q25" s="58"/>
      <c r="R25" s="58"/>
      <c r="S25" s="510"/>
      <c r="T25" s="16"/>
    </row>
    <row r="26" spans="2:24">
      <c r="B26" s="147"/>
      <c r="C26" s="30" t="s">
        <v>114</v>
      </c>
      <c r="D26" s="99" t="s">
        <v>170</v>
      </c>
      <c r="E26" s="99"/>
      <c r="F26" s="99"/>
      <c r="G26" s="99"/>
      <c r="H26" s="99"/>
      <c r="I26" s="99"/>
      <c r="J26" s="99"/>
      <c r="K26" s="99"/>
      <c r="L26" s="99"/>
      <c r="M26" s="99"/>
      <c r="N26" s="99"/>
      <c r="O26" s="99"/>
      <c r="P26" s="99"/>
      <c r="Q26" s="99"/>
      <c r="R26" s="99"/>
      <c r="S26" s="359" t="s">
        <v>212</v>
      </c>
      <c r="T26" s="16"/>
    </row>
    <row r="27" spans="2:24">
      <c r="B27" s="147"/>
      <c r="C27" s="30" t="s">
        <v>116</v>
      </c>
      <c r="D27" s="99" t="s">
        <v>171</v>
      </c>
      <c r="E27" s="99"/>
      <c r="F27" s="99"/>
      <c r="G27" s="99"/>
      <c r="H27" s="99"/>
      <c r="I27" s="99"/>
      <c r="J27" s="99"/>
      <c r="K27" s="99"/>
      <c r="L27" s="99"/>
      <c r="M27" s="99"/>
      <c r="N27" s="99"/>
      <c r="O27" s="99"/>
      <c r="P27" s="99"/>
      <c r="Q27" s="99"/>
      <c r="R27" s="99"/>
      <c r="S27" s="359" t="s">
        <v>212</v>
      </c>
      <c r="T27" s="16"/>
    </row>
    <row r="28" spans="2:24">
      <c r="B28" s="147"/>
      <c r="C28" s="30" t="s">
        <v>121</v>
      </c>
      <c r="D28" s="99" t="s">
        <v>172</v>
      </c>
      <c r="E28" s="99"/>
      <c r="F28" s="99"/>
      <c r="G28" s="99"/>
      <c r="H28" s="99"/>
      <c r="I28" s="99"/>
      <c r="J28" s="99"/>
      <c r="K28" s="99"/>
      <c r="L28" s="99"/>
      <c r="M28" s="99"/>
      <c r="N28" s="99"/>
      <c r="O28" s="99"/>
      <c r="P28" s="99"/>
      <c r="Q28" s="99"/>
      <c r="R28" s="99"/>
      <c r="S28" s="359" t="s">
        <v>212</v>
      </c>
      <c r="T28" s="16"/>
    </row>
    <row r="29" spans="2:24">
      <c r="B29" s="147"/>
      <c r="C29" s="41" t="s">
        <v>173</v>
      </c>
      <c r="D29" s="99" t="s">
        <v>174</v>
      </c>
      <c r="E29" s="99"/>
      <c r="F29" s="99"/>
      <c r="G29" s="99"/>
      <c r="H29" s="99"/>
      <c r="I29" s="99"/>
      <c r="J29" s="99"/>
      <c r="K29" s="99"/>
      <c r="L29" s="99"/>
      <c r="M29" s="99"/>
      <c r="N29" s="99"/>
      <c r="O29" s="99"/>
      <c r="P29" s="99"/>
      <c r="Q29" s="99"/>
      <c r="R29" s="99"/>
      <c r="S29" s="359" t="s">
        <v>212</v>
      </c>
      <c r="T29" s="16"/>
    </row>
    <row r="30" spans="2:24">
      <c r="B30" s="147"/>
      <c r="C30" s="41" t="s">
        <v>125</v>
      </c>
      <c r="D30" s="99" t="s">
        <v>175</v>
      </c>
      <c r="E30" s="99"/>
      <c r="F30" s="99"/>
      <c r="G30" s="99"/>
      <c r="H30" s="99"/>
      <c r="I30" s="99"/>
      <c r="J30" s="99"/>
      <c r="K30" s="99"/>
      <c r="L30" s="99"/>
      <c r="M30" s="99"/>
      <c r="N30" s="99"/>
      <c r="O30" s="99"/>
      <c r="P30" s="99"/>
      <c r="Q30" s="99"/>
      <c r="R30" s="99"/>
      <c r="S30" s="359" t="s">
        <v>212</v>
      </c>
      <c r="T30" s="16"/>
    </row>
    <row r="31" spans="2:24">
      <c r="B31" s="147"/>
      <c r="C31" s="30" t="s">
        <v>128</v>
      </c>
      <c r="D31" s="99" t="s">
        <v>176</v>
      </c>
      <c r="E31" s="99"/>
      <c r="F31" s="99"/>
      <c r="G31" s="99"/>
      <c r="H31" s="99"/>
      <c r="I31" s="99"/>
      <c r="J31" s="99"/>
      <c r="K31" s="99"/>
      <c r="L31" s="99"/>
      <c r="M31" s="99"/>
      <c r="N31" s="99"/>
      <c r="O31" s="99"/>
      <c r="P31" s="99"/>
      <c r="Q31" s="99"/>
      <c r="R31" s="99"/>
      <c r="S31" s="359" t="s">
        <v>212</v>
      </c>
      <c r="T31" s="16"/>
    </row>
    <row r="32" spans="2:24">
      <c r="B32" s="147"/>
      <c r="C32" s="30" t="s">
        <v>177</v>
      </c>
      <c r="D32" s="99" t="s">
        <v>371</v>
      </c>
      <c r="E32" s="99"/>
      <c r="F32" s="99"/>
      <c r="G32" s="99"/>
      <c r="H32" s="99"/>
      <c r="I32" s="99"/>
      <c r="J32" s="99"/>
      <c r="K32" s="99"/>
      <c r="L32" s="99"/>
      <c r="M32" s="99"/>
      <c r="N32" s="99"/>
      <c r="O32" s="99"/>
      <c r="P32" s="99"/>
      <c r="Q32" s="99"/>
      <c r="R32" s="99"/>
      <c r="S32" s="359" t="s">
        <v>212</v>
      </c>
      <c r="T32" s="16"/>
    </row>
    <row r="33" spans="2:20">
      <c r="B33" s="147"/>
      <c r="C33" s="30" t="s">
        <v>178</v>
      </c>
      <c r="D33" s="99" t="s">
        <v>179</v>
      </c>
      <c r="E33" s="99"/>
      <c r="F33" s="99"/>
      <c r="G33" s="99"/>
      <c r="H33" s="99"/>
      <c r="I33" s="99"/>
      <c r="J33" s="99"/>
      <c r="K33" s="99"/>
      <c r="L33" s="99"/>
      <c r="M33" s="99"/>
      <c r="N33" s="99"/>
      <c r="O33" s="99"/>
      <c r="P33" s="99"/>
      <c r="Q33" s="99"/>
      <c r="R33" s="99"/>
      <c r="S33" s="359" t="s">
        <v>212</v>
      </c>
      <c r="T33" s="16"/>
    </row>
    <row r="34" spans="2:20">
      <c r="B34" s="147"/>
      <c r="C34" s="30" t="s">
        <v>180</v>
      </c>
      <c r="D34" s="99" t="s">
        <v>181</v>
      </c>
      <c r="E34" s="99"/>
      <c r="F34" s="99"/>
      <c r="G34" s="99"/>
      <c r="H34" s="99"/>
      <c r="I34" s="99"/>
      <c r="J34" s="99"/>
      <c r="K34" s="99"/>
      <c r="L34" s="99"/>
      <c r="M34" s="99"/>
      <c r="N34" s="99"/>
      <c r="O34" s="99"/>
      <c r="P34" s="99"/>
      <c r="Q34" s="99"/>
      <c r="R34" s="99"/>
      <c r="S34" s="359" t="s">
        <v>212</v>
      </c>
      <c r="T34" s="16"/>
    </row>
    <row r="35" spans="2:20">
      <c r="B35" s="147"/>
      <c r="C35" s="30" t="s">
        <v>182</v>
      </c>
      <c r="D35" s="99" t="s">
        <v>183</v>
      </c>
      <c r="E35" s="99"/>
      <c r="F35" s="99"/>
      <c r="G35" s="99"/>
      <c r="H35" s="99"/>
      <c r="I35" s="99"/>
      <c r="J35" s="99"/>
      <c r="K35" s="99"/>
      <c r="L35" s="99"/>
      <c r="M35" s="99"/>
      <c r="N35" s="99"/>
      <c r="O35" s="99"/>
      <c r="P35" s="99"/>
      <c r="Q35" s="99"/>
      <c r="R35" s="99"/>
      <c r="S35" s="359" t="s">
        <v>212</v>
      </c>
      <c r="T35" s="16"/>
    </row>
    <row r="36" spans="2:20">
      <c r="B36" s="147"/>
      <c r="C36" s="30" t="s">
        <v>184</v>
      </c>
      <c r="D36" s="99" t="s">
        <v>185</v>
      </c>
      <c r="E36" s="99"/>
      <c r="F36" s="99"/>
      <c r="G36" s="99"/>
      <c r="H36" s="99"/>
      <c r="I36" s="99"/>
      <c r="J36" s="99"/>
      <c r="K36" s="99"/>
      <c r="L36" s="99"/>
      <c r="M36" s="99"/>
      <c r="N36" s="99"/>
      <c r="O36" s="99"/>
      <c r="P36" s="99"/>
      <c r="Q36" s="99"/>
      <c r="R36" s="99"/>
      <c r="S36" s="359" t="s">
        <v>212</v>
      </c>
      <c r="T36" s="16"/>
    </row>
    <row r="37" spans="2:20">
      <c r="B37" s="147"/>
      <c r="C37" s="30" t="s">
        <v>186</v>
      </c>
      <c r="D37" s="99" t="s">
        <v>187</v>
      </c>
      <c r="E37" s="99"/>
      <c r="F37" s="99"/>
      <c r="G37" s="99"/>
      <c r="H37" s="99"/>
      <c r="I37" s="99"/>
      <c r="J37" s="99"/>
      <c r="K37" s="99"/>
      <c r="L37" s="99"/>
      <c r="M37" s="99"/>
      <c r="N37" s="99"/>
      <c r="O37" s="99"/>
      <c r="P37" s="99"/>
      <c r="Q37" s="99"/>
      <c r="R37" s="99"/>
      <c r="S37" s="359" t="s">
        <v>212</v>
      </c>
      <c r="T37" s="16"/>
    </row>
    <row r="38" spans="2:20">
      <c r="B38" s="147"/>
      <c r="C38" s="30" t="s">
        <v>188</v>
      </c>
      <c r="D38" s="99" t="s">
        <v>189</v>
      </c>
      <c r="E38" s="99"/>
      <c r="F38" s="99"/>
      <c r="G38" s="99"/>
      <c r="H38" s="99"/>
      <c r="I38" s="99"/>
      <c r="J38" s="99"/>
      <c r="K38" s="99"/>
      <c r="L38" s="99"/>
      <c r="M38" s="99"/>
      <c r="N38" s="99"/>
      <c r="O38" s="99"/>
      <c r="P38" s="99"/>
      <c r="Q38" s="99"/>
      <c r="R38" s="99"/>
      <c r="S38" s="359" t="s">
        <v>212</v>
      </c>
      <c r="T38" s="16"/>
    </row>
    <row r="39" spans="2:20">
      <c r="B39" s="147"/>
      <c r="C39" s="30" t="s">
        <v>190</v>
      </c>
      <c r="D39" s="99" t="s">
        <v>191</v>
      </c>
      <c r="E39" s="99"/>
      <c r="F39" s="99"/>
      <c r="G39" s="99"/>
      <c r="H39" s="99"/>
      <c r="I39" s="99"/>
      <c r="J39" s="99"/>
      <c r="K39" s="99"/>
      <c r="L39" s="99"/>
      <c r="M39" s="99"/>
      <c r="N39" s="99"/>
      <c r="O39" s="99"/>
      <c r="P39" s="99"/>
      <c r="Q39" s="99"/>
      <c r="R39" s="99"/>
      <c r="S39" s="359" t="s">
        <v>212</v>
      </c>
      <c r="T39" s="16"/>
    </row>
    <row r="40" spans="2:20">
      <c r="B40" s="147"/>
      <c r="C40" s="30" t="s">
        <v>192</v>
      </c>
      <c r="D40" s="99" t="s">
        <v>193</v>
      </c>
      <c r="E40" s="99"/>
      <c r="F40" s="99"/>
      <c r="G40" s="99"/>
      <c r="H40" s="99"/>
      <c r="I40" s="99"/>
      <c r="J40" s="99"/>
      <c r="K40" s="99"/>
      <c r="L40" s="99"/>
      <c r="M40" s="99"/>
      <c r="N40" s="99"/>
      <c r="O40" s="99"/>
      <c r="P40" s="99"/>
      <c r="Q40" s="99"/>
      <c r="R40" s="99"/>
      <c r="S40" s="359" t="s">
        <v>212</v>
      </c>
      <c r="T40" s="16"/>
    </row>
    <row r="41" spans="2:20">
      <c r="B41" s="147"/>
      <c r="C41" s="30" t="s">
        <v>194</v>
      </c>
      <c r="D41" s="99" t="s">
        <v>195</v>
      </c>
      <c r="E41" s="99"/>
      <c r="F41" s="99"/>
      <c r="G41" s="99"/>
      <c r="H41" s="99"/>
      <c r="I41" s="99"/>
      <c r="J41" s="99"/>
      <c r="K41" s="99"/>
      <c r="L41" s="99"/>
      <c r="M41" s="99"/>
      <c r="N41" s="99"/>
      <c r="O41" s="99"/>
      <c r="P41" s="99"/>
      <c r="Q41" s="99"/>
      <c r="R41" s="99"/>
      <c r="S41" s="359" t="s">
        <v>212</v>
      </c>
      <c r="T41" s="16"/>
    </row>
    <row r="42" spans="2:20">
      <c r="B42" s="147"/>
      <c r="C42" s="30" t="s">
        <v>196</v>
      </c>
      <c r="D42" s="99" t="s">
        <v>197</v>
      </c>
      <c r="E42" s="99"/>
      <c r="F42" s="99"/>
      <c r="G42" s="99"/>
      <c r="H42" s="99"/>
      <c r="I42" s="99"/>
      <c r="J42" s="99"/>
      <c r="K42" s="99"/>
      <c r="L42" s="99"/>
      <c r="M42" s="99"/>
      <c r="N42" s="99"/>
      <c r="O42" s="99"/>
      <c r="P42" s="99"/>
      <c r="Q42" s="99"/>
      <c r="R42" s="99"/>
      <c r="S42" s="359" t="s">
        <v>212</v>
      </c>
      <c r="T42" s="16"/>
    </row>
    <row r="43" spans="2:20">
      <c r="B43" s="147"/>
      <c r="C43" s="30" t="s">
        <v>198</v>
      </c>
      <c r="D43" s="99" t="s">
        <v>199</v>
      </c>
      <c r="E43" s="99"/>
      <c r="F43" s="99"/>
      <c r="G43" s="99"/>
      <c r="H43" s="99"/>
      <c r="I43" s="99"/>
      <c r="J43" s="99"/>
      <c r="K43" s="99"/>
      <c r="L43" s="99"/>
      <c r="M43" s="99"/>
      <c r="N43" s="99"/>
      <c r="O43" s="99"/>
      <c r="P43" s="99"/>
      <c r="Q43" s="99"/>
      <c r="R43" s="99"/>
      <c r="S43" s="359" t="s">
        <v>212</v>
      </c>
      <c r="T43" s="16"/>
    </row>
    <row r="44" spans="2:20">
      <c r="B44" s="147"/>
      <c r="C44" s="30" t="s">
        <v>200</v>
      </c>
      <c r="D44" s="99" t="s">
        <v>201</v>
      </c>
      <c r="E44" s="99"/>
      <c r="F44" s="99"/>
      <c r="G44" s="99"/>
      <c r="H44" s="99"/>
      <c r="I44" s="99"/>
      <c r="J44" s="99"/>
      <c r="K44" s="99"/>
      <c r="L44" s="99"/>
      <c r="M44" s="99"/>
      <c r="N44" s="99"/>
      <c r="O44" s="99"/>
      <c r="P44" s="99"/>
      <c r="Q44" s="99"/>
      <c r="R44" s="99"/>
      <c r="S44" s="359" t="s">
        <v>212</v>
      </c>
      <c r="T44" s="16"/>
    </row>
    <row r="45" spans="2:20">
      <c r="B45" s="147"/>
      <c r="C45" s="30" t="s">
        <v>202</v>
      </c>
      <c r="D45" s="99" t="s">
        <v>203</v>
      </c>
      <c r="E45" s="99"/>
      <c r="F45" s="99"/>
      <c r="G45" s="99"/>
      <c r="H45" s="99"/>
      <c r="I45" s="99"/>
      <c r="J45" s="99"/>
      <c r="K45" s="99"/>
      <c r="L45" s="99"/>
      <c r="M45" s="99"/>
      <c r="N45" s="99"/>
      <c r="O45" s="99"/>
      <c r="P45" s="99"/>
      <c r="Q45" s="99"/>
      <c r="R45" s="99"/>
      <c r="S45" s="359" t="s">
        <v>212</v>
      </c>
      <c r="T45" s="16"/>
    </row>
    <row r="46" spans="2:20">
      <c r="B46" s="147"/>
      <c r="C46" s="30" t="s">
        <v>213</v>
      </c>
      <c r="D46" s="99" t="s">
        <v>204</v>
      </c>
      <c r="E46" s="99"/>
      <c r="F46" s="99"/>
      <c r="G46" s="99"/>
      <c r="H46" s="99"/>
      <c r="I46" s="99"/>
      <c r="J46" s="99"/>
      <c r="K46" s="99"/>
      <c r="L46" s="99"/>
      <c r="M46" s="99"/>
      <c r="N46" s="99"/>
      <c r="O46" s="99"/>
      <c r="P46" s="99"/>
      <c r="Q46" s="99"/>
      <c r="R46" s="99"/>
      <c r="S46" s="359" t="s">
        <v>212</v>
      </c>
      <c r="T46" s="16"/>
    </row>
    <row r="47" spans="2:20">
      <c r="B47" s="147"/>
      <c r="C47" s="30" t="s">
        <v>214</v>
      </c>
      <c r="D47" s="99" t="s">
        <v>215</v>
      </c>
      <c r="E47" s="99"/>
      <c r="F47" s="99"/>
      <c r="G47" s="99"/>
      <c r="H47" s="99"/>
      <c r="I47" s="99"/>
      <c r="J47" s="99"/>
      <c r="K47" s="99"/>
      <c r="L47" s="99"/>
      <c r="M47" s="99"/>
      <c r="N47" s="99"/>
      <c r="O47" s="99"/>
      <c r="P47" s="99"/>
      <c r="Q47" s="99"/>
      <c r="R47" s="99"/>
      <c r="S47" s="359" t="s">
        <v>212</v>
      </c>
      <c r="T47" s="16"/>
    </row>
    <row r="48" spans="2:20">
      <c r="B48" s="147"/>
      <c r="C48" s="517" t="s">
        <v>217</v>
      </c>
      <c r="D48" s="32" t="s">
        <v>423</v>
      </c>
      <c r="E48" s="43"/>
      <c r="F48" s="43"/>
      <c r="G48" s="43"/>
      <c r="H48" s="43"/>
      <c r="I48" s="43"/>
      <c r="J48" s="43"/>
      <c r="K48" s="43"/>
      <c r="L48" s="44"/>
      <c r="M48" s="44"/>
      <c r="N48" s="44"/>
      <c r="O48" s="44"/>
      <c r="P48" s="44"/>
      <c r="Q48" s="44"/>
      <c r="R48" s="44"/>
      <c r="S48" s="510" t="s">
        <v>212</v>
      </c>
      <c r="T48" s="16"/>
    </row>
    <row r="49" spans="2:20" ht="15.75" thickBot="1">
      <c r="B49" s="147"/>
      <c r="C49" s="545"/>
      <c r="D49" s="45"/>
      <c r="E49" s="370"/>
      <c r="F49" s="370"/>
      <c r="G49" s="370"/>
      <c r="H49" s="370"/>
      <c r="I49" s="370"/>
      <c r="J49" s="370"/>
      <c r="K49" s="370"/>
      <c r="L49" s="370"/>
      <c r="M49" s="370"/>
      <c r="N49" s="370"/>
      <c r="O49" s="370"/>
      <c r="P49" s="370"/>
      <c r="Q49" s="370"/>
      <c r="R49" s="370"/>
      <c r="S49" s="510"/>
      <c r="T49" s="16"/>
    </row>
    <row r="50" spans="2:20">
      <c r="B50" s="147"/>
      <c r="C50" s="30" t="s">
        <v>218</v>
      </c>
      <c r="D50" s="38" t="s">
        <v>219</v>
      </c>
      <c r="E50" s="42"/>
      <c r="F50" s="42"/>
      <c r="G50" s="42"/>
      <c r="H50" s="42"/>
      <c r="I50" s="42"/>
      <c r="J50" s="42"/>
      <c r="K50" s="42"/>
      <c r="L50" s="40"/>
      <c r="M50" s="40"/>
      <c r="N50" s="40"/>
      <c r="O50" s="40"/>
      <c r="P50" s="40"/>
      <c r="Q50" s="40"/>
      <c r="R50" s="40"/>
      <c r="S50" s="359" t="s">
        <v>212</v>
      </c>
      <c r="T50" s="16"/>
    </row>
    <row r="51" spans="2:20">
      <c r="B51" s="147"/>
      <c r="C51" s="517" t="s">
        <v>220</v>
      </c>
      <c r="D51" s="49" t="s">
        <v>222</v>
      </c>
      <c r="E51" s="50"/>
      <c r="F51" s="50"/>
      <c r="G51" s="50"/>
      <c r="H51" s="50"/>
      <c r="I51" s="50"/>
      <c r="J51" s="50"/>
      <c r="K51" s="50"/>
      <c r="L51" s="51"/>
      <c r="M51" s="51"/>
      <c r="N51" s="51"/>
      <c r="O51" s="51"/>
      <c r="P51" s="51"/>
      <c r="Q51" s="51"/>
      <c r="R51" s="52"/>
      <c r="S51" s="359" t="s">
        <v>212</v>
      </c>
      <c r="T51" s="16"/>
    </row>
    <row r="52" spans="2:20">
      <c r="B52" s="147"/>
      <c r="C52" s="546"/>
      <c r="D52" s="13" t="s">
        <v>221</v>
      </c>
      <c r="E52" s="47"/>
      <c r="F52" s="47"/>
      <c r="G52" s="47"/>
      <c r="H52" s="47"/>
      <c r="I52" s="47"/>
      <c r="J52" s="47"/>
      <c r="K52" s="47"/>
      <c r="L52" s="48"/>
      <c r="M52" s="48"/>
      <c r="N52" s="48"/>
      <c r="O52" s="48"/>
      <c r="P52" s="48"/>
      <c r="Q52" s="48"/>
      <c r="R52" s="48"/>
      <c r="S52" s="359" t="s">
        <v>212</v>
      </c>
      <c r="T52" s="16"/>
    </row>
    <row r="53" spans="2:20">
      <c r="B53" s="147"/>
      <c r="C53" s="511" t="s">
        <v>300</v>
      </c>
      <c r="D53" s="12" t="s">
        <v>301</v>
      </c>
      <c r="E53" s="12"/>
      <c r="F53" s="12"/>
      <c r="G53" s="12"/>
      <c r="H53" s="12"/>
      <c r="I53" s="12"/>
      <c r="J53" s="12"/>
      <c r="K53" s="12"/>
      <c r="L53" s="127"/>
      <c r="M53" s="127"/>
      <c r="N53" s="127"/>
      <c r="O53" s="127"/>
      <c r="P53" s="127"/>
      <c r="Q53" s="127"/>
      <c r="R53" s="127"/>
      <c r="S53" s="507" t="s">
        <v>212</v>
      </c>
      <c r="T53" s="16"/>
    </row>
    <row r="54" spans="2:20">
      <c r="B54" s="147"/>
      <c r="C54" s="512"/>
      <c r="D54" s="7" t="s">
        <v>285</v>
      </c>
      <c r="E54" s="12"/>
      <c r="F54" s="12"/>
      <c r="G54" s="12"/>
      <c r="H54" s="12"/>
      <c r="I54" s="12"/>
      <c r="J54" s="12"/>
      <c r="K54" s="12"/>
      <c r="L54" s="127"/>
      <c r="M54" s="127"/>
      <c r="N54" s="127"/>
      <c r="O54" s="127"/>
      <c r="P54" s="127"/>
      <c r="Q54" s="127"/>
      <c r="R54" s="127"/>
      <c r="S54" s="508"/>
      <c r="T54" s="16"/>
    </row>
    <row r="55" spans="2:20">
      <c r="B55" s="147"/>
      <c r="C55" s="512"/>
      <c r="D55" s="7" t="s">
        <v>302</v>
      </c>
      <c r="E55" s="12"/>
      <c r="F55" s="12"/>
      <c r="G55" s="12"/>
      <c r="H55" s="12"/>
      <c r="I55" s="12"/>
      <c r="J55" s="12"/>
      <c r="K55" s="12"/>
      <c r="L55" s="127"/>
      <c r="M55" s="127"/>
      <c r="N55" s="127"/>
      <c r="O55" s="127"/>
      <c r="P55" s="127"/>
      <c r="Q55" s="127"/>
      <c r="R55" s="127"/>
      <c r="S55" s="508"/>
      <c r="T55" s="16"/>
    </row>
    <row r="56" spans="2:20">
      <c r="B56" s="147"/>
      <c r="C56" s="512"/>
      <c r="D56" s="7" t="s">
        <v>303</v>
      </c>
      <c r="E56" s="12"/>
      <c r="F56" s="12"/>
      <c r="G56" s="12"/>
      <c r="H56" s="12"/>
      <c r="I56" s="12"/>
      <c r="J56" s="12"/>
      <c r="K56" s="12"/>
      <c r="L56" s="127"/>
      <c r="M56" s="127"/>
      <c r="N56" s="127"/>
      <c r="O56" s="127"/>
      <c r="P56" s="127"/>
      <c r="Q56" s="127"/>
      <c r="R56" s="127"/>
      <c r="S56" s="508"/>
      <c r="T56" s="16"/>
    </row>
    <row r="57" spans="2:20">
      <c r="B57" s="147"/>
      <c r="C57" s="512"/>
      <c r="D57" s="7" t="s">
        <v>304</v>
      </c>
      <c r="E57" s="12"/>
      <c r="F57" s="12"/>
      <c r="G57" s="12"/>
      <c r="H57" s="12"/>
      <c r="I57" s="12"/>
      <c r="J57" s="12"/>
      <c r="K57" s="12"/>
      <c r="L57" s="127"/>
      <c r="M57" s="127"/>
      <c r="N57" s="127"/>
      <c r="O57" s="127"/>
      <c r="P57" s="127"/>
      <c r="Q57" s="127"/>
      <c r="R57" s="127"/>
      <c r="S57" s="508"/>
      <c r="T57" s="16"/>
    </row>
    <row r="58" spans="2:20">
      <c r="B58" s="147"/>
      <c r="C58" s="512"/>
      <c r="D58" s="19" t="s">
        <v>305</v>
      </c>
      <c r="E58" s="1"/>
      <c r="F58" s="1"/>
      <c r="G58" s="1"/>
      <c r="H58" s="1"/>
      <c r="I58" s="1"/>
      <c r="J58" s="1"/>
      <c r="K58" s="1"/>
      <c r="L58" s="1"/>
      <c r="M58" s="1"/>
      <c r="N58" s="1"/>
      <c r="O58" s="1"/>
      <c r="P58" s="1"/>
      <c r="Q58" s="1"/>
      <c r="R58" s="1"/>
      <c r="S58" s="508"/>
      <c r="T58" s="16"/>
    </row>
    <row r="59" spans="2:20">
      <c r="B59" s="147"/>
      <c r="C59" s="513"/>
      <c r="D59" s="19" t="s">
        <v>306</v>
      </c>
      <c r="E59" s="1"/>
      <c r="F59" s="1"/>
      <c r="G59" s="1"/>
      <c r="H59" s="1"/>
      <c r="I59" s="1"/>
      <c r="J59" s="1"/>
      <c r="K59" s="1"/>
      <c r="L59" s="1"/>
      <c r="M59" s="1"/>
      <c r="N59" s="1"/>
      <c r="O59" s="1"/>
      <c r="P59" s="1"/>
      <c r="Q59" s="1"/>
      <c r="R59" s="1"/>
      <c r="S59" s="509"/>
      <c r="T59" s="16"/>
    </row>
    <row r="60" spans="2:20">
      <c r="B60" s="147"/>
      <c r="C60" s="547" t="s">
        <v>428</v>
      </c>
      <c r="D60" s="548"/>
      <c r="E60" s="548"/>
      <c r="F60" s="548"/>
      <c r="G60" s="548"/>
      <c r="H60" s="548"/>
      <c r="I60" s="548"/>
      <c r="J60" s="548"/>
      <c r="K60" s="548"/>
      <c r="L60" s="548"/>
      <c r="M60" s="548"/>
      <c r="N60" s="548"/>
      <c r="O60" s="548"/>
      <c r="P60" s="548"/>
      <c r="Q60" s="548"/>
      <c r="R60" s="548"/>
      <c r="S60" s="549"/>
      <c r="T60" s="16"/>
    </row>
    <row r="61" spans="2:20">
      <c r="B61" s="147"/>
      <c r="C61" s="1"/>
      <c r="D61" s="1"/>
      <c r="E61" s="1"/>
      <c r="F61" s="1"/>
      <c r="G61" s="1"/>
      <c r="H61" s="1"/>
      <c r="I61" s="1"/>
      <c r="J61" s="1"/>
      <c r="K61" s="1"/>
      <c r="L61" s="1"/>
      <c r="M61" s="1"/>
      <c r="N61" s="1"/>
      <c r="O61" s="1"/>
      <c r="P61" s="1"/>
      <c r="Q61" s="1"/>
      <c r="R61" s="1"/>
      <c r="S61" s="1"/>
      <c r="T61" s="16"/>
    </row>
    <row r="62" spans="2:20">
      <c r="B62" s="147"/>
      <c r="C62" s="1"/>
      <c r="D62" s="1"/>
      <c r="E62" s="1"/>
      <c r="F62" s="1"/>
      <c r="G62" s="1"/>
      <c r="H62" s="1"/>
      <c r="I62" s="1"/>
      <c r="J62" s="1"/>
      <c r="K62" s="1"/>
      <c r="L62" s="1"/>
      <c r="M62" s="1"/>
      <c r="N62" s="1"/>
      <c r="O62" s="1"/>
      <c r="P62" s="1"/>
      <c r="Q62" s="1"/>
      <c r="R62" s="1"/>
      <c r="S62" s="1"/>
      <c r="T62" s="16"/>
    </row>
    <row r="63" spans="2:20" ht="15.75">
      <c r="B63" s="147"/>
      <c r="C63" s="22" t="s">
        <v>31</v>
      </c>
      <c r="D63" s="72" t="s">
        <v>223</v>
      </c>
      <c r="E63" s="72"/>
      <c r="F63" s="73"/>
      <c r="G63" s="73"/>
      <c r="H63" s="54">
        <v>10</v>
      </c>
      <c r="I63" s="54"/>
      <c r="J63" s="54"/>
      <c r="K63" s="54"/>
      <c r="L63" s="54"/>
      <c r="M63" s="54"/>
      <c r="N63" s="54"/>
      <c r="O63" s="54"/>
      <c r="P63" s="54"/>
      <c r="Q63" s="54"/>
      <c r="R63" s="54"/>
      <c r="S63" s="55"/>
      <c r="T63" s="16"/>
    </row>
    <row r="64" spans="2:20">
      <c r="B64" s="147"/>
      <c r="C64" s="550" t="s">
        <v>77</v>
      </c>
      <c r="D64" s="56" t="s">
        <v>224</v>
      </c>
      <c r="E64" s="35"/>
      <c r="F64" s="35"/>
      <c r="G64" s="35"/>
      <c r="H64" s="35"/>
      <c r="I64" s="35"/>
      <c r="J64" s="74"/>
      <c r="K64" s="519" t="s">
        <v>212</v>
      </c>
      <c r="L64" s="520"/>
      <c r="M64" s="520"/>
      <c r="N64" s="520"/>
      <c r="O64" s="520"/>
      <c r="P64" s="520"/>
      <c r="Q64" s="520"/>
      <c r="R64" s="520"/>
      <c r="S64" s="521"/>
      <c r="T64" s="16"/>
    </row>
    <row r="65" spans="2:20" ht="15.75" thickBot="1">
      <c r="B65" s="147"/>
      <c r="C65" s="525"/>
      <c r="D65" s="57" t="s">
        <v>225</v>
      </c>
      <c r="E65" s="58"/>
      <c r="F65" s="58"/>
      <c r="G65" s="58"/>
      <c r="H65" s="58"/>
      <c r="I65" s="58"/>
      <c r="J65" s="58"/>
      <c r="K65" s="551"/>
      <c r="L65" s="551"/>
      <c r="M65" s="551"/>
      <c r="N65" s="551"/>
      <c r="O65" s="551"/>
      <c r="P65" s="551"/>
      <c r="Q65" s="551"/>
      <c r="R65" s="551"/>
      <c r="S65" s="552"/>
      <c r="T65" s="16"/>
    </row>
    <row r="66" spans="2:20" ht="15.75" thickBot="1">
      <c r="B66" s="147"/>
      <c r="C66" s="525"/>
      <c r="D66" s="57" t="s">
        <v>226</v>
      </c>
      <c r="E66" s="58"/>
      <c r="F66" s="58"/>
      <c r="G66" s="58"/>
      <c r="H66" s="58"/>
      <c r="I66" s="59"/>
      <c r="J66" s="60"/>
      <c r="K66" s="553"/>
      <c r="L66" s="553"/>
      <c r="M66" s="553"/>
      <c r="N66" s="553"/>
      <c r="O66" s="553"/>
      <c r="P66" s="553"/>
      <c r="Q66" s="553"/>
      <c r="R66" s="553"/>
      <c r="S66" s="554"/>
      <c r="T66" s="16"/>
    </row>
    <row r="67" spans="2:20" ht="15.75" thickBot="1">
      <c r="B67" s="147"/>
      <c r="C67" s="329"/>
      <c r="D67" s="57"/>
      <c r="E67" s="58"/>
      <c r="F67" s="58"/>
      <c r="G67" s="58"/>
      <c r="H67" s="58"/>
      <c r="I67" s="59"/>
      <c r="J67" s="60"/>
      <c r="K67" s="553"/>
      <c r="L67" s="553"/>
      <c r="M67" s="553"/>
      <c r="N67" s="553"/>
      <c r="O67" s="553"/>
      <c r="P67" s="553"/>
      <c r="Q67" s="553"/>
      <c r="R67" s="553"/>
      <c r="S67" s="554"/>
      <c r="T67" s="16"/>
    </row>
    <row r="68" spans="2:20">
      <c r="B68" s="147"/>
      <c r="C68" s="537" t="s">
        <v>94</v>
      </c>
      <c r="D68" s="529" t="s">
        <v>227</v>
      </c>
      <c r="E68" s="530"/>
      <c r="F68" s="530"/>
      <c r="G68" s="530"/>
      <c r="H68" s="530"/>
      <c r="I68" s="530"/>
      <c r="J68" s="61"/>
      <c r="K68" s="1"/>
      <c r="L68" s="1"/>
      <c r="M68" s="58" t="s">
        <v>228</v>
      </c>
      <c r="N68" s="1"/>
      <c r="O68" s="1"/>
      <c r="P68" s="1"/>
      <c r="Q68" s="1"/>
      <c r="R68" s="1"/>
      <c r="S68" s="359" t="s">
        <v>212</v>
      </c>
      <c r="T68" s="16"/>
    </row>
    <row r="69" spans="2:20">
      <c r="B69" s="147"/>
      <c r="C69" s="538"/>
      <c r="D69" s="532"/>
      <c r="E69" s="533"/>
      <c r="F69" s="533"/>
      <c r="G69" s="533"/>
      <c r="H69" s="533"/>
      <c r="I69" s="533"/>
      <c r="J69" s="62"/>
      <c r="K69" s="37"/>
      <c r="L69" s="37"/>
      <c r="M69" s="63" t="s">
        <v>229</v>
      </c>
      <c r="N69" s="37"/>
      <c r="O69" s="37"/>
      <c r="P69" s="37"/>
      <c r="Q69" s="37"/>
      <c r="R69" s="37"/>
      <c r="S69" s="359" t="s">
        <v>212</v>
      </c>
      <c r="T69" s="16"/>
    </row>
    <row r="70" spans="2:20">
      <c r="B70" s="147"/>
      <c r="C70" s="525" t="s">
        <v>104</v>
      </c>
      <c r="D70" s="526" t="s">
        <v>230</v>
      </c>
      <c r="E70" s="527"/>
      <c r="F70" s="527"/>
      <c r="G70" s="527"/>
      <c r="H70" s="527"/>
      <c r="I70" s="527"/>
      <c r="J70" s="64"/>
      <c r="K70" s="1"/>
      <c r="L70" s="1"/>
      <c r="M70" s="58" t="s">
        <v>228</v>
      </c>
      <c r="N70" s="1"/>
      <c r="O70" s="1"/>
      <c r="P70" s="1"/>
      <c r="Q70" s="1"/>
      <c r="R70" s="1"/>
      <c r="S70" s="359" t="s">
        <v>212</v>
      </c>
      <c r="T70" s="16"/>
    </row>
    <row r="71" spans="2:20">
      <c r="B71" s="147"/>
      <c r="C71" s="525"/>
      <c r="D71" s="526"/>
      <c r="E71" s="527"/>
      <c r="F71" s="527"/>
      <c r="G71" s="527"/>
      <c r="H71" s="527"/>
      <c r="I71" s="527"/>
      <c r="J71" s="64"/>
      <c r="K71" s="1"/>
      <c r="L71" s="1"/>
      <c r="M71" s="58" t="s">
        <v>229</v>
      </c>
      <c r="N71" s="1"/>
      <c r="O71" s="1"/>
      <c r="P71" s="1"/>
      <c r="Q71" s="1"/>
      <c r="R71" s="1"/>
      <c r="S71" s="359" t="s">
        <v>212</v>
      </c>
      <c r="T71" s="16"/>
    </row>
    <row r="72" spans="2:20">
      <c r="B72" s="147"/>
      <c r="C72" s="525"/>
      <c r="D72" s="526"/>
      <c r="E72" s="527"/>
      <c r="F72" s="527"/>
      <c r="G72" s="527"/>
      <c r="H72" s="527"/>
      <c r="I72" s="527"/>
      <c r="J72" s="62"/>
      <c r="K72" s="1"/>
      <c r="L72" s="1"/>
      <c r="M72" s="58" t="s">
        <v>231</v>
      </c>
      <c r="N72" s="1"/>
      <c r="O72" s="1"/>
      <c r="P72" s="1"/>
      <c r="Q72" s="1"/>
      <c r="R72" s="1"/>
      <c r="S72" s="359" t="s">
        <v>212</v>
      </c>
      <c r="T72" s="16"/>
    </row>
    <row r="73" spans="2:20">
      <c r="B73" s="147"/>
      <c r="C73" s="65" t="s">
        <v>66</v>
      </c>
      <c r="D73" s="66" t="s">
        <v>232</v>
      </c>
      <c r="E73" s="29"/>
      <c r="F73" s="29"/>
      <c r="G73" s="29"/>
      <c r="H73" s="29"/>
      <c r="I73" s="29"/>
      <c r="J73" s="29"/>
      <c r="K73" s="29"/>
      <c r="L73" s="29"/>
      <c r="M73" s="29"/>
      <c r="N73" s="29"/>
      <c r="O73" s="29"/>
      <c r="P73" s="29"/>
      <c r="Q73" s="29"/>
      <c r="R73" s="29"/>
      <c r="S73" s="359" t="s">
        <v>212</v>
      </c>
      <c r="T73" s="16"/>
    </row>
    <row r="74" spans="2:20" ht="15.75" thickBot="1">
      <c r="B74" s="147"/>
      <c r="C74" s="67" t="s">
        <v>114</v>
      </c>
      <c r="D74" s="66" t="s">
        <v>352</v>
      </c>
      <c r="E74" s="68"/>
      <c r="F74" s="68"/>
      <c r="G74" s="68"/>
      <c r="H74" s="68"/>
      <c r="I74" s="68"/>
      <c r="J74" s="68"/>
      <c r="K74" s="370"/>
      <c r="L74" s="370"/>
      <c r="M74" s="370"/>
      <c r="N74" s="370"/>
      <c r="O74" s="370"/>
      <c r="P74" s="370"/>
      <c r="Q74" s="370"/>
      <c r="R74" s="370"/>
      <c r="S74" s="371"/>
      <c r="T74" s="16"/>
    </row>
    <row r="75" spans="2:20">
      <c r="B75" s="147"/>
      <c r="C75" s="69" t="s">
        <v>116</v>
      </c>
      <c r="D75" s="70" t="s">
        <v>418</v>
      </c>
      <c r="E75" s="71"/>
      <c r="F75" s="71"/>
      <c r="G75" s="71"/>
      <c r="H75" s="71"/>
      <c r="I75" s="71"/>
      <c r="J75" s="71"/>
      <c r="K75" s="71"/>
      <c r="L75" s="71"/>
      <c r="M75" s="71"/>
      <c r="N75" s="71"/>
      <c r="O75" s="71"/>
      <c r="P75" s="71"/>
      <c r="Q75" s="71"/>
      <c r="R75" s="71"/>
      <c r="S75" s="359" t="s">
        <v>212</v>
      </c>
      <c r="T75" s="16"/>
    </row>
    <row r="76" spans="2:20">
      <c r="B76" s="147"/>
      <c r="C76" s="1"/>
      <c r="D76" s="1"/>
      <c r="E76" s="1"/>
      <c r="F76" s="1"/>
      <c r="G76" s="1"/>
      <c r="H76" s="1"/>
      <c r="I76" s="1"/>
      <c r="J76" s="1"/>
      <c r="K76" s="1"/>
      <c r="L76" s="1"/>
      <c r="M76" s="1"/>
      <c r="N76" s="1"/>
      <c r="O76" s="1"/>
      <c r="P76" s="1"/>
      <c r="Q76" s="1"/>
      <c r="R76" s="1"/>
      <c r="S76" s="1"/>
      <c r="T76" s="16"/>
    </row>
    <row r="77" spans="2:20">
      <c r="B77" s="147"/>
      <c r="C77" s="1"/>
      <c r="D77" s="1"/>
      <c r="E77" s="1"/>
      <c r="F77" s="1"/>
      <c r="G77" s="1"/>
      <c r="H77" s="1"/>
      <c r="I77" s="1"/>
      <c r="J77" s="1"/>
      <c r="K77" s="1"/>
      <c r="L77" s="1"/>
      <c r="M77" s="1"/>
      <c r="N77" s="1"/>
      <c r="O77" s="1"/>
      <c r="P77" s="1"/>
      <c r="Q77" s="1"/>
      <c r="R77" s="1"/>
      <c r="S77" s="1"/>
      <c r="T77" s="16"/>
    </row>
    <row r="78" spans="2:20" ht="15.75">
      <c r="B78" s="147"/>
      <c r="C78" s="22" t="s">
        <v>38</v>
      </c>
      <c r="D78" s="23" t="s">
        <v>233</v>
      </c>
      <c r="E78" s="23"/>
      <c r="F78" s="24"/>
      <c r="G78" s="24"/>
      <c r="H78" s="54">
        <v>5</v>
      </c>
      <c r="I78" s="54"/>
      <c r="J78" s="54"/>
      <c r="K78" s="54"/>
      <c r="L78" s="54"/>
      <c r="M78" s="54"/>
      <c r="N78" s="54"/>
      <c r="O78" s="54"/>
      <c r="P78" s="54"/>
      <c r="Q78" s="54"/>
      <c r="R78" s="54"/>
      <c r="S78" s="55"/>
      <c r="T78" s="16"/>
    </row>
    <row r="79" spans="2:20">
      <c r="B79" s="147"/>
      <c r="C79" s="75" t="s">
        <v>234</v>
      </c>
      <c r="D79" s="76" t="s">
        <v>235</v>
      </c>
      <c r="E79" s="76"/>
      <c r="F79" s="76"/>
      <c r="G79" s="76"/>
      <c r="H79" s="76"/>
      <c r="I79" s="76"/>
      <c r="J79" s="76"/>
      <c r="K79" s="76"/>
      <c r="L79" s="76"/>
      <c r="M79" s="76"/>
      <c r="N79" s="76"/>
      <c r="O79" s="76"/>
      <c r="P79" s="76"/>
      <c r="Q79" s="76"/>
      <c r="R79" s="76"/>
      <c r="S79" s="77"/>
      <c r="T79" s="16"/>
    </row>
    <row r="80" spans="2:20">
      <c r="B80" s="147"/>
      <c r="C80" s="87" t="s">
        <v>77</v>
      </c>
      <c r="D80" s="78" t="s">
        <v>236</v>
      </c>
      <c r="E80" s="25"/>
      <c r="F80" s="25"/>
      <c r="G80" s="25"/>
      <c r="H80" s="25"/>
      <c r="I80" s="25"/>
      <c r="J80" s="25"/>
      <c r="K80" s="25"/>
      <c r="L80" s="25"/>
      <c r="M80" s="25"/>
      <c r="N80" s="25"/>
      <c r="O80" s="25"/>
      <c r="P80" s="25"/>
      <c r="Q80" s="25"/>
      <c r="R80" s="26"/>
      <c r="S80" s="359" t="s">
        <v>212</v>
      </c>
      <c r="T80" s="16"/>
    </row>
    <row r="81" spans="2:20">
      <c r="B81" s="147"/>
      <c r="C81" s="528">
        <v>2</v>
      </c>
      <c r="D81" s="529" t="s">
        <v>237</v>
      </c>
      <c r="E81" s="530"/>
      <c r="F81" s="530"/>
      <c r="G81" s="530"/>
      <c r="H81" s="530"/>
      <c r="I81" s="531"/>
      <c r="J81" s="79"/>
      <c r="K81" s="79"/>
      <c r="L81" s="79"/>
      <c r="M81" s="80" t="s">
        <v>238</v>
      </c>
      <c r="N81" s="79"/>
      <c r="O81" s="79"/>
      <c r="P81" s="79"/>
      <c r="Q81" s="79"/>
      <c r="R81" s="81"/>
      <c r="S81" s="359" t="s">
        <v>212</v>
      </c>
      <c r="T81" s="16"/>
    </row>
    <row r="82" spans="2:20">
      <c r="B82" s="147"/>
      <c r="C82" s="528"/>
      <c r="D82" s="532"/>
      <c r="E82" s="533"/>
      <c r="F82" s="533"/>
      <c r="G82" s="533"/>
      <c r="H82" s="533"/>
      <c r="I82" s="534"/>
      <c r="J82" s="37"/>
      <c r="K82" s="37"/>
      <c r="L82" s="37"/>
      <c r="M82" s="63" t="s">
        <v>239</v>
      </c>
      <c r="N82" s="37"/>
      <c r="O82" s="37"/>
      <c r="P82" s="37"/>
      <c r="Q82" s="37"/>
      <c r="R82" s="27"/>
      <c r="S82" s="359" t="s">
        <v>212</v>
      </c>
      <c r="T82" s="16"/>
    </row>
    <row r="83" spans="2:20">
      <c r="B83" s="147"/>
      <c r="C83" s="87" t="s">
        <v>104</v>
      </c>
      <c r="D83" s="82" t="s">
        <v>240</v>
      </c>
      <c r="E83" s="37"/>
      <c r="F83" s="37"/>
      <c r="G83" s="37"/>
      <c r="H83" s="37"/>
      <c r="I83" s="37"/>
      <c r="J83" s="37"/>
      <c r="K83" s="37"/>
      <c r="L83" s="37"/>
      <c r="M83" s="37"/>
      <c r="N83" s="37"/>
      <c r="O83" s="37"/>
      <c r="P83" s="37"/>
      <c r="Q83" s="37"/>
      <c r="R83" s="27"/>
      <c r="S83" s="359" t="s">
        <v>212</v>
      </c>
      <c r="T83" s="16"/>
    </row>
    <row r="84" spans="2:20">
      <c r="B84" s="147"/>
      <c r="C84" s="87" t="s">
        <v>66</v>
      </c>
      <c r="D84" s="84" t="s">
        <v>241</v>
      </c>
      <c r="E84" s="29"/>
      <c r="F84" s="29"/>
      <c r="G84" s="29"/>
      <c r="H84" s="29"/>
      <c r="I84" s="29"/>
      <c r="J84" s="29"/>
      <c r="K84" s="29"/>
      <c r="L84" s="29"/>
      <c r="M84" s="29"/>
      <c r="N84" s="29"/>
      <c r="O84" s="29"/>
      <c r="P84" s="29"/>
      <c r="Q84" s="29"/>
      <c r="R84" s="28"/>
      <c r="S84" s="359" t="s">
        <v>212</v>
      </c>
      <c r="T84" s="16"/>
    </row>
    <row r="85" spans="2:20">
      <c r="B85" s="147"/>
      <c r="C85" s="87" t="s">
        <v>114</v>
      </c>
      <c r="D85" s="84" t="s">
        <v>242</v>
      </c>
      <c r="E85" s="29"/>
      <c r="F85" s="29"/>
      <c r="G85" s="29"/>
      <c r="H85" s="29"/>
      <c r="I85" s="29"/>
      <c r="J85" s="29"/>
      <c r="K85" s="29"/>
      <c r="L85" s="29"/>
      <c r="M85" s="29"/>
      <c r="N85" s="29"/>
      <c r="O85" s="29"/>
      <c r="P85" s="29"/>
      <c r="Q85" s="29"/>
      <c r="R85" s="28"/>
      <c r="S85" s="359" t="s">
        <v>212</v>
      </c>
      <c r="T85" s="16"/>
    </row>
    <row r="86" spans="2:20">
      <c r="B86" s="147"/>
      <c r="C86" s="88" t="s">
        <v>116</v>
      </c>
      <c r="D86" s="66" t="s">
        <v>243</v>
      </c>
      <c r="E86" s="29"/>
      <c r="F86" s="29"/>
      <c r="G86" s="29"/>
      <c r="H86" s="29"/>
      <c r="I86" s="29"/>
      <c r="J86" s="29"/>
      <c r="K86" s="29"/>
      <c r="L86" s="29"/>
      <c r="M86" s="29"/>
      <c r="N86" s="29"/>
      <c r="O86" s="29"/>
      <c r="P86" s="29"/>
      <c r="Q86" s="29"/>
      <c r="R86" s="28"/>
      <c r="S86" s="359" t="s">
        <v>212</v>
      </c>
      <c r="T86" s="16"/>
    </row>
    <row r="87" spans="2:20">
      <c r="B87" s="147"/>
      <c r="C87" s="88" t="s">
        <v>121</v>
      </c>
      <c r="D87" s="85" t="s">
        <v>244</v>
      </c>
      <c r="E87" s="79"/>
      <c r="F87" s="79"/>
      <c r="G87" s="79"/>
      <c r="H87" s="79"/>
      <c r="I87" s="79"/>
      <c r="J87" s="79"/>
      <c r="K87" s="79"/>
      <c r="L87" s="79"/>
      <c r="M87" s="79"/>
      <c r="N87" s="79"/>
      <c r="O87" s="79"/>
      <c r="P87" s="79"/>
      <c r="Q87" s="79"/>
      <c r="R87" s="81"/>
      <c r="S87" s="359" t="s">
        <v>212</v>
      </c>
      <c r="T87" s="16"/>
    </row>
    <row r="88" spans="2:20">
      <c r="B88" s="147"/>
      <c r="C88" s="88" t="s">
        <v>123</v>
      </c>
      <c r="D88" s="66" t="s">
        <v>245</v>
      </c>
      <c r="E88" s="29"/>
      <c r="F88" s="29"/>
      <c r="G88" s="29"/>
      <c r="H88" s="29"/>
      <c r="I88" s="29"/>
      <c r="J88" s="29"/>
      <c r="K88" s="29"/>
      <c r="L88" s="29"/>
      <c r="M88" s="29"/>
      <c r="N88" s="29"/>
      <c r="O88" s="29"/>
      <c r="P88" s="29"/>
      <c r="Q88" s="29"/>
      <c r="R88" s="29"/>
      <c r="S88" s="359" t="s">
        <v>212</v>
      </c>
      <c r="T88" s="16"/>
    </row>
    <row r="89" spans="2:20" ht="15.75" thickBot="1">
      <c r="B89" s="147"/>
      <c r="C89" s="535" t="s">
        <v>125</v>
      </c>
      <c r="D89" s="59" t="s">
        <v>246</v>
      </c>
      <c r="E89" s="86"/>
      <c r="F89" s="86"/>
      <c r="G89" s="86"/>
      <c r="H89" s="86"/>
      <c r="I89" s="86"/>
      <c r="J89" s="370"/>
      <c r="K89" s="370"/>
      <c r="L89" s="370"/>
      <c r="M89" s="370"/>
      <c r="N89" s="370"/>
      <c r="O89" s="370"/>
      <c r="P89" s="370"/>
      <c r="Q89" s="370"/>
      <c r="R89" s="370"/>
      <c r="S89" s="371"/>
      <c r="T89" s="16"/>
    </row>
    <row r="90" spans="2:20" ht="15.75" thickBot="1">
      <c r="B90" s="147"/>
      <c r="C90" s="535"/>
      <c r="D90" s="370"/>
      <c r="E90" s="370"/>
      <c r="F90" s="370"/>
      <c r="G90" s="370"/>
      <c r="H90" s="370"/>
      <c r="I90" s="370"/>
      <c r="J90" s="370"/>
      <c r="K90" s="370"/>
      <c r="L90" s="370"/>
      <c r="M90" s="370"/>
      <c r="N90" s="370"/>
      <c r="O90" s="370"/>
      <c r="P90" s="370"/>
      <c r="Q90" s="370"/>
      <c r="R90" s="370"/>
      <c r="S90" s="372"/>
      <c r="T90" s="16"/>
    </row>
    <row r="91" spans="2:20">
      <c r="B91" s="147"/>
      <c r="C91" s="88" t="s">
        <v>128</v>
      </c>
      <c r="D91" s="89" t="s">
        <v>247</v>
      </c>
      <c r="E91" s="90"/>
      <c r="F91" s="90"/>
      <c r="G91" s="90"/>
      <c r="H91" s="90"/>
      <c r="I91" s="90"/>
      <c r="J91" s="90"/>
      <c r="K91" s="90"/>
      <c r="L91" s="90"/>
      <c r="M91" s="90"/>
      <c r="N91" s="90"/>
      <c r="O91" s="90"/>
      <c r="P91" s="90"/>
      <c r="Q91" s="90"/>
      <c r="R91" s="91"/>
      <c r="S91" s="359" t="s">
        <v>212</v>
      </c>
      <c r="T91" s="16"/>
    </row>
    <row r="92" spans="2:20">
      <c r="B92" s="147"/>
      <c r="C92" s="1"/>
      <c r="D92" s="1"/>
      <c r="E92" s="1"/>
      <c r="F92" s="1"/>
      <c r="G92" s="1"/>
      <c r="H92" s="1"/>
      <c r="I92" s="1"/>
      <c r="J92" s="1"/>
      <c r="K92" s="1"/>
      <c r="L92" s="1"/>
      <c r="M92" s="1"/>
      <c r="N92" s="1"/>
      <c r="O92" s="1"/>
      <c r="P92" s="1"/>
      <c r="Q92" s="1"/>
      <c r="R92" s="1"/>
      <c r="S92" s="1"/>
      <c r="T92" s="16"/>
    </row>
    <row r="93" spans="2:20">
      <c r="B93" s="147"/>
      <c r="C93" s="1"/>
      <c r="D93" s="1"/>
      <c r="E93" s="1"/>
      <c r="F93" s="1"/>
      <c r="G93" s="1"/>
      <c r="H93" s="1"/>
      <c r="I93" s="1"/>
      <c r="J93" s="1"/>
      <c r="K93" s="1"/>
      <c r="L93" s="1"/>
      <c r="M93" s="1"/>
      <c r="N93" s="1"/>
      <c r="O93" s="1"/>
      <c r="P93" s="1"/>
      <c r="Q93" s="1"/>
      <c r="R93" s="1"/>
      <c r="S93" s="1"/>
      <c r="T93" s="16"/>
    </row>
    <row r="94" spans="2:20" ht="15.75">
      <c r="B94" s="147"/>
      <c r="C94" s="22" t="s">
        <v>47</v>
      </c>
      <c r="D94" s="23" t="s">
        <v>251</v>
      </c>
      <c r="E94" s="23"/>
      <c r="F94" s="24"/>
      <c r="G94" s="24"/>
      <c r="H94" s="54">
        <v>5</v>
      </c>
      <c r="I94" s="54"/>
      <c r="J94" s="54"/>
      <c r="K94" s="54"/>
      <c r="L94" s="54"/>
      <c r="M94" s="54"/>
      <c r="N94" s="54"/>
      <c r="O94" s="54"/>
      <c r="P94" s="54"/>
      <c r="Q94" s="54"/>
      <c r="R94" s="54"/>
      <c r="S94" s="55"/>
      <c r="T94" s="16"/>
    </row>
    <row r="95" spans="2:20">
      <c r="B95" s="147"/>
      <c r="C95" s="92" t="s">
        <v>77</v>
      </c>
      <c r="D95" s="56" t="s">
        <v>358</v>
      </c>
      <c r="E95" s="54"/>
      <c r="F95" s="54"/>
      <c r="G95" s="54"/>
      <c r="H95" s="54"/>
      <c r="I95" s="54"/>
      <c r="J95" s="54"/>
      <c r="K95" s="54"/>
      <c r="L95" s="54"/>
      <c r="M95" s="54"/>
      <c r="N95" s="54"/>
      <c r="O95" s="54"/>
      <c r="P95" s="54"/>
      <c r="Q95" s="54"/>
      <c r="R95" s="54"/>
      <c r="S95" s="359" t="s">
        <v>212</v>
      </c>
      <c r="T95" s="16"/>
    </row>
    <row r="96" spans="2:20">
      <c r="B96" s="147"/>
      <c r="C96" s="93" t="s">
        <v>94</v>
      </c>
      <c r="D96" s="84" t="s">
        <v>252</v>
      </c>
      <c r="E96" s="29"/>
      <c r="F96" s="29"/>
      <c r="G96" s="29"/>
      <c r="H96" s="29"/>
      <c r="I96" s="29"/>
      <c r="J96" s="29"/>
      <c r="K96" s="29"/>
      <c r="L96" s="29"/>
      <c r="M96" s="29"/>
      <c r="N96" s="29"/>
      <c r="O96" s="29"/>
      <c r="P96" s="29"/>
      <c r="Q96" s="29"/>
      <c r="R96" s="29"/>
      <c r="S96" s="359" t="s">
        <v>212</v>
      </c>
      <c r="T96" s="16"/>
    </row>
    <row r="97" spans="2:20">
      <c r="B97" s="147"/>
      <c r="C97" s="525" t="s">
        <v>104</v>
      </c>
      <c r="D97" s="94" t="s">
        <v>253</v>
      </c>
      <c r="E97" s="79"/>
      <c r="F97" s="79"/>
      <c r="G97" s="79"/>
      <c r="H97" s="79"/>
      <c r="I97" s="79"/>
      <c r="J97" s="79"/>
      <c r="K97" s="79"/>
      <c r="L97" s="79"/>
      <c r="M97" s="79"/>
      <c r="N97" s="79"/>
      <c r="O97" s="79"/>
      <c r="P97" s="79"/>
      <c r="Q97" s="79"/>
      <c r="R97" s="81"/>
      <c r="S97" s="359" t="s">
        <v>212</v>
      </c>
      <c r="T97" s="16"/>
    </row>
    <row r="98" spans="2:20">
      <c r="B98" s="147"/>
      <c r="C98" s="536"/>
      <c r="D98" s="95" t="s">
        <v>254</v>
      </c>
      <c r="E98" s="46"/>
      <c r="F98" s="46"/>
      <c r="G98" s="46"/>
      <c r="H98" s="46"/>
      <c r="I98" s="46"/>
      <c r="J98" s="46"/>
      <c r="K98" s="46"/>
      <c r="L98" s="46"/>
      <c r="M98" s="46"/>
      <c r="N98" s="46"/>
      <c r="O98" s="46"/>
      <c r="P98" s="46"/>
      <c r="Q98" s="46"/>
      <c r="R98" s="46"/>
      <c r="S98" s="359" t="s">
        <v>212</v>
      </c>
      <c r="T98" s="16"/>
    </row>
    <row r="99" spans="2:20">
      <c r="B99" s="147"/>
      <c r="C99" s="134"/>
      <c r="D99" s="58"/>
      <c r="E99" s="1"/>
      <c r="F99" s="1"/>
      <c r="G99" s="1"/>
      <c r="H99" s="1"/>
      <c r="I99" s="1"/>
      <c r="J99" s="1"/>
      <c r="K99" s="1"/>
      <c r="L99" s="1"/>
      <c r="M99" s="1"/>
      <c r="N99" s="1"/>
      <c r="O99" s="1"/>
      <c r="P99" s="1"/>
      <c r="Q99" s="1"/>
      <c r="R99" s="1"/>
      <c r="S99" s="135"/>
      <c r="T99" s="16"/>
    </row>
    <row r="100" spans="2:20">
      <c r="B100" s="147"/>
      <c r="C100" s="134"/>
      <c r="D100" s="58"/>
      <c r="E100" s="1"/>
      <c r="F100" s="1"/>
      <c r="G100" s="1"/>
      <c r="H100" s="1"/>
      <c r="I100" s="1"/>
      <c r="J100" s="1"/>
      <c r="K100" s="1"/>
      <c r="L100" s="1"/>
      <c r="M100" s="1"/>
      <c r="N100" s="1"/>
      <c r="O100" s="1"/>
      <c r="P100" s="1"/>
      <c r="Q100" s="1"/>
      <c r="R100" s="1"/>
      <c r="S100" s="135"/>
      <c r="T100" s="16"/>
    </row>
    <row r="101" spans="2:20" ht="15.75">
      <c r="B101" s="147"/>
      <c r="C101" s="22" t="s">
        <v>53</v>
      </c>
      <c r="D101" s="23" t="s">
        <v>324</v>
      </c>
      <c r="E101" s="23"/>
      <c r="F101" s="24"/>
      <c r="G101" s="54">
        <v>7</v>
      </c>
      <c r="H101" s="54"/>
      <c r="I101" s="54"/>
      <c r="J101" s="54"/>
      <c r="K101" s="54"/>
      <c r="L101" s="54"/>
      <c r="M101" s="54"/>
      <c r="N101" s="54"/>
      <c r="O101" s="54"/>
      <c r="P101" s="54"/>
      <c r="Q101" s="54"/>
      <c r="R101" s="54"/>
      <c r="S101" s="55"/>
      <c r="T101" s="16"/>
    </row>
    <row r="102" spans="2:20">
      <c r="B102" s="147"/>
      <c r="C102" s="138" t="s">
        <v>77</v>
      </c>
      <c r="D102" s="137" t="s">
        <v>325</v>
      </c>
      <c r="E102" s="54"/>
      <c r="F102" s="54"/>
      <c r="G102" s="54"/>
      <c r="H102" s="54"/>
      <c r="I102" s="54"/>
      <c r="J102" s="54"/>
      <c r="K102" s="54"/>
      <c r="L102" s="54"/>
      <c r="M102" s="54"/>
      <c r="N102" s="54"/>
      <c r="O102" s="54"/>
      <c r="P102" s="54"/>
      <c r="Q102" s="54"/>
      <c r="R102" s="54"/>
      <c r="S102" s="359" t="s">
        <v>212</v>
      </c>
      <c r="T102" s="16"/>
    </row>
    <row r="103" spans="2:20">
      <c r="B103" s="147"/>
      <c r="C103" s="83" t="s">
        <v>94</v>
      </c>
      <c r="D103" s="84" t="s">
        <v>330</v>
      </c>
      <c r="E103" s="29"/>
      <c r="F103" s="29"/>
      <c r="G103" s="29"/>
      <c r="H103" s="29"/>
      <c r="I103" s="29"/>
      <c r="J103" s="29"/>
      <c r="K103" s="29"/>
      <c r="L103" s="29"/>
      <c r="M103" s="29"/>
      <c r="N103" s="29"/>
      <c r="O103" s="29"/>
      <c r="P103" s="29"/>
      <c r="Q103" s="29"/>
      <c r="R103" s="29"/>
      <c r="S103" s="359" t="s">
        <v>212</v>
      </c>
      <c r="T103" s="16"/>
    </row>
    <row r="104" spans="2:20">
      <c r="B104" s="147"/>
      <c r="C104" s="83" t="s">
        <v>104</v>
      </c>
      <c r="D104" s="139" t="s">
        <v>331</v>
      </c>
      <c r="E104" s="29"/>
      <c r="F104" s="29"/>
      <c r="G104" s="29"/>
      <c r="H104" s="29"/>
      <c r="I104" s="29"/>
      <c r="J104" s="29"/>
      <c r="K104" s="29"/>
      <c r="L104" s="29"/>
      <c r="M104" s="29"/>
      <c r="N104" s="29"/>
      <c r="O104" s="29"/>
      <c r="P104" s="29"/>
      <c r="Q104" s="29"/>
      <c r="R104" s="29"/>
      <c r="S104" s="359" t="s">
        <v>212</v>
      </c>
      <c r="T104" s="16"/>
    </row>
    <row r="105" spans="2:20">
      <c r="B105" s="147"/>
      <c r="C105" s="129" t="s">
        <v>66</v>
      </c>
      <c r="D105" s="130" t="s">
        <v>332</v>
      </c>
      <c r="E105" s="131"/>
      <c r="F105" s="131"/>
      <c r="G105" s="131"/>
      <c r="H105" s="131"/>
      <c r="I105" s="131"/>
      <c r="J105" s="131"/>
      <c r="K105" s="131"/>
      <c r="L105" s="131"/>
      <c r="M105" s="131"/>
      <c r="N105" s="131"/>
      <c r="O105" s="131"/>
      <c r="P105" s="131"/>
      <c r="Q105" s="131"/>
      <c r="R105" s="140"/>
      <c r="S105" s="359" t="s">
        <v>212</v>
      </c>
      <c r="T105" s="16"/>
    </row>
    <row r="106" spans="2:20">
      <c r="B106" s="147"/>
      <c r="C106" s="134"/>
      <c r="D106" s="58"/>
      <c r="E106" s="1"/>
      <c r="F106" s="1"/>
      <c r="G106" s="1"/>
      <c r="H106" s="1"/>
      <c r="I106" s="1"/>
      <c r="J106" s="1"/>
      <c r="K106" s="1"/>
      <c r="L106" s="1"/>
      <c r="M106" s="1"/>
      <c r="N106" s="1"/>
      <c r="O106" s="1"/>
      <c r="P106" s="1"/>
      <c r="Q106" s="1"/>
      <c r="R106" s="1"/>
      <c r="S106" s="135"/>
      <c r="T106" s="16"/>
    </row>
    <row r="107" spans="2:20">
      <c r="B107" s="147"/>
      <c r="C107" s="134"/>
      <c r="D107" s="58"/>
      <c r="E107" s="1"/>
      <c r="F107" s="1"/>
      <c r="G107" s="1"/>
      <c r="H107" s="1"/>
      <c r="I107" s="1"/>
      <c r="J107" s="1"/>
      <c r="K107" s="1"/>
      <c r="L107" s="1"/>
      <c r="M107" s="1"/>
      <c r="N107" s="1"/>
      <c r="O107" s="1"/>
      <c r="P107" s="1"/>
      <c r="Q107" s="1"/>
      <c r="R107" s="1"/>
      <c r="S107" s="135"/>
      <c r="T107" s="16"/>
    </row>
    <row r="108" spans="2:20">
      <c r="B108" s="147"/>
      <c r="C108" s="1"/>
      <c r="D108" s="1"/>
      <c r="E108" s="1"/>
      <c r="F108" s="1"/>
      <c r="G108" s="1"/>
      <c r="H108" s="1"/>
      <c r="I108" s="1"/>
      <c r="J108" s="1"/>
      <c r="K108" s="1"/>
      <c r="L108" s="1"/>
      <c r="M108" s="1"/>
      <c r="N108" s="1"/>
      <c r="O108" s="1"/>
      <c r="P108" s="1"/>
      <c r="Q108" s="1"/>
      <c r="R108" s="1"/>
      <c r="S108" s="1"/>
      <c r="T108" s="16"/>
    </row>
    <row r="109" spans="2:20" ht="15.75">
      <c r="B109" s="147"/>
      <c r="C109" s="22" t="s">
        <v>75</v>
      </c>
      <c r="D109" s="23" t="s">
        <v>62</v>
      </c>
      <c r="E109" s="23"/>
      <c r="F109" s="24"/>
      <c r="G109" s="54">
        <v>5</v>
      </c>
      <c r="H109" s="54"/>
      <c r="I109" s="54"/>
      <c r="J109" s="54"/>
      <c r="K109" s="54"/>
      <c r="L109" s="54"/>
      <c r="M109" s="54"/>
      <c r="N109" s="54"/>
      <c r="O109" s="54"/>
      <c r="P109" s="54"/>
      <c r="Q109" s="54"/>
      <c r="R109" s="54"/>
      <c r="S109" s="55"/>
      <c r="T109" s="16"/>
    </row>
    <row r="110" spans="2:20">
      <c r="B110" s="147"/>
      <c r="C110" s="96" t="s">
        <v>77</v>
      </c>
      <c r="D110" s="25" t="s">
        <v>259</v>
      </c>
      <c r="E110" s="25"/>
      <c r="F110" s="25"/>
      <c r="G110" s="25"/>
      <c r="H110" s="25"/>
      <c r="I110" s="25"/>
      <c r="J110" s="25"/>
      <c r="K110" s="25"/>
      <c r="L110" s="25"/>
      <c r="M110" s="25"/>
      <c r="N110" s="25"/>
      <c r="O110" s="25"/>
      <c r="P110" s="25"/>
      <c r="Q110" s="25"/>
      <c r="R110" s="26"/>
      <c r="S110" s="359" t="s">
        <v>212</v>
      </c>
      <c r="T110" s="16"/>
    </row>
    <row r="111" spans="2:20">
      <c r="B111" s="147"/>
      <c r="C111" s="97" t="s">
        <v>94</v>
      </c>
      <c r="D111" s="63" t="s">
        <v>260</v>
      </c>
      <c r="E111" s="63"/>
      <c r="F111" s="63"/>
      <c r="G111" s="63"/>
      <c r="H111" s="63"/>
      <c r="I111" s="63"/>
      <c r="J111" s="63"/>
      <c r="K111" s="63"/>
      <c r="L111" s="63"/>
      <c r="M111" s="63"/>
      <c r="N111" s="63"/>
      <c r="O111" s="63"/>
      <c r="P111" s="63"/>
      <c r="Q111" s="63"/>
      <c r="R111" s="98"/>
      <c r="S111" s="359" t="s">
        <v>212</v>
      </c>
      <c r="T111" s="16"/>
    </row>
    <row r="112" spans="2:20">
      <c r="B112" s="147"/>
      <c r="C112" s="83" t="s">
        <v>104</v>
      </c>
      <c r="D112" s="99" t="s">
        <v>261</v>
      </c>
      <c r="E112" s="99"/>
      <c r="F112" s="99"/>
      <c r="G112" s="99"/>
      <c r="H112" s="99"/>
      <c r="I112" s="99"/>
      <c r="J112" s="99"/>
      <c r="K112" s="99"/>
      <c r="L112" s="99"/>
      <c r="M112" s="99"/>
      <c r="N112" s="99"/>
      <c r="O112" s="99"/>
      <c r="P112" s="99"/>
      <c r="Q112" s="99"/>
      <c r="R112" s="99"/>
      <c r="S112" s="359" t="s">
        <v>212</v>
      </c>
      <c r="T112" s="16"/>
    </row>
    <row r="113" spans="2:20">
      <c r="B113" s="147"/>
      <c r="C113" s="100" t="s">
        <v>66</v>
      </c>
      <c r="D113" s="58" t="s">
        <v>262</v>
      </c>
      <c r="E113" s="58"/>
      <c r="F113" s="58"/>
      <c r="G113" s="58"/>
      <c r="H113" s="58"/>
      <c r="I113" s="58"/>
      <c r="J113" s="58"/>
      <c r="K113" s="58"/>
      <c r="L113" s="58"/>
      <c r="M113" s="58"/>
      <c r="N113" s="58"/>
      <c r="O113" s="58"/>
      <c r="P113" s="58"/>
      <c r="Q113" s="58"/>
      <c r="R113" s="58"/>
      <c r="S113" s="359" t="s">
        <v>212</v>
      </c>
      <c r="T113" s="16"/>
    </row>
    <row r="114" spans="2:20">
      <c r="B114" s="147"/>
      <c r="C114" s="537" t="s">
        <v>114</v>
      </c>
      <c r="D114" s="94" t="s">
        <v>263</v>
      </c>
      <c r="E114" s="80"/>
      <c r="F114" s="80"/>
      <c r="G114" s="80"/>
      <c r="H114" s="80"/>
      <c r="I114" s="80"/>
      <c r="J114" s="80"/>
      <c r="K114" s="80"/>
      <c r="L114" s="80"/>
      <c r="M114" s="80"/>
      <c r="N114" s="80"/>
      <c r="O114" s="80"/>
      <c r="P114" s="80"/>
      <c r="Q114" s="80"/>
      <c r="R114" s="101"/>
      <c r="S114" s="359" t="s">
        <v>212</v>
      </c>
      <c r="T114" s="16"/>
    </row>
    <row r="115" spans="2:20" ht="15.75" thickBot="1">
      <c r="B115" s="147"/>
      <c r="C115" s="538"/>
      <c r="D115" s="82" t="s">
        <v>264</v>
      </c>
      <c r="E115" s="63"/>
      <c r="F115" s="63"/>
      <c r="G115" s="63"/>
      <c r="H115" s="370"/>
      <c r="I115" s="370"/>
      <c r="J115" s="370"/>
      <c r="K115" s="370"/>
      <c r="L115" s="370"/>
      <c r="M115" s="370"/>
      <c r="N115" s="370"/>
      <c r="O115" s="370"/>
      <c r="P115" s="370"/>
      <c r="Q115" s="370"/>
      <c r="R115" s="370"/>
      <c r="S115" s="371"/>
      <c r="T115" s="16"/>
    </row>
    <row r="116" spans="2:20">
      <c r="B116" s="147"/>
      <c r="C116" s="102" t="s">
        <v>116</v>
      </c>
      <c r="D116" s="103" t="s">
        <v>265</v>
      </c>
      <c r="E116" s="63"/>
      <c r="F116" s="63"/>
      <c r="G116" s="63"/>
      <c r="H116" s="63"/>
      <c r="I116" s="63"/>
      <c r="J116" s="63"/>
      <c r="K116" s="63"/>
      <c r="L116" s="63"/>
      <c r="M116" s="63"/>
      <c r="N116" s="63"/>
      <c r="O116" s="63"/>
      <c r="P116" s="63"/>
      <c r="Q116" s="63"/>
      <c r="R116" s="98"/>
      <c r="S116" s="359" t="s">
        <v>212</v>
      </c>
      <c r="T116" s="16"/>
    </row>
    <row r="117" spans="2:20">
      <c r="B117" s="147"/>
      <c r="C117" s="104" t="s">
        <v>121</v>
      </c>
      <c r="D117" s="105" t="s">
        <v>266</v>
      </c>
      <c r="E117" s="106"/>
      <c r="F117" s="106"/>
      <c r="G117" s="106"/>
      <c r="H117" s="106"/>
      <c r="I117" s="106"/>
      <c r="J117" s="106"/>
      <c r="K117" s="106"/>
      <c r="L117" s="106"/>
      <c r="M117" s="106"/>
      <c r="N117" s="106"/>
      <c r="O117" s="106"/>
      <c r="P117" s="106"/>
      <c r="Q117" s="106"/>
      <c r="R117" s="106"/>
      <c r="S117" s="359" t="s">
        <v>212</v>
      </c>
      <c r="T117" s="16"/>
    </row>
    <row r="118" spans="2:20" ht="15.75" thickBot="1">
      <c r="B118" s="124"/>
      <c r="C118" s="125"/>
      <c r="D118" s="125"/>
      <c r="E118" s="125"/>
      <c r="F118" s="125"/>
      <c r="G118" s="125"/>
      <c r="H118" s="125"/>
      <c r="I118" s="125"/>
      <c r="J118" s="125"/>
      <c r="K118" s="125"/>
      <c r="L118" s="125"/>
      <c r="M118" s="125"/>
      <c r="N118" s="125"/>
      <c r="O118" s="125"/>
      <c r="P118" s="125"/>
      <c r="Q118" s="125"/>
      <c r="R118" s="125"/>
      <c r="S118" s="125"/>
      <c r="T118" s="126"/>
    </row>
    <row r="119" spans="2:20" ht="15.75" thickTop="1">
      <c r="B119" s="310"/>
      <c r="C119" s="354"/>
      <c r="D119" s="354"/>
      <c r="E119" s="354"/>
      <c r="F119" s="354"/>
      <c r="G119" s="354"/>
      <c r="H119" s="354"/>
      <c r="I119" s="354"/>
      <c r="J119" s="354"/>
      <c r="K119" s="354"/>
      <c r="L119" s="354"/>
      <c r="M119" s="354"/>
      <c r="N119" s="354"/>
      <c r="O119" s="354"/>
      <c r="P119" s="354"/>
      <c r="Q119" s="354"/>
      <c r="R119" s="354"/>
      <c r="S119" s="354"/>
      <c r="T119" s="312"/>
    </row>
    <row r="120" spans="2:20" ht="15.75">
      <c r="B120" s="147"/>
      <c r="C120" s="330" t="s">
        <v>137</v>
      </c>
      <c r="D120" s="349" t="s">
        <v>267</v>
      </c>
      <c r="E120" s="349"/>
      <c r="F120" s="350"/>
      <c r="G120" s="350"/>
      <c r="H120" s="1">
        <v>5</v>
      </c>
      <c r="I120" s="1"/>
      <c r="J120" s="1"/>
      <c r="K120" s="46"/>
      <c r="L120" s="1"/>
      <c r="M120" s="1"/>
      <c r="N120" s="1"/>
      <c r="O120" s="1"/>
      <c r="P120" s="1"/>
      <c r="Q120" s="1"/>
      <c r="R120" s="46"/>
      <c r="S120" s="351"/>
      <c r="T120" s="16"/>
    </row>
    <row r="121" spans="2:20">
      <c r="B121" s="147"/>
      <c r="C121" s="522" t="s">
        <v>77</v>
      </c>
      <c r="D121" s="117" t="s">
        <v>268</v>
      </c>
      <c r="E121" s="108"/>
      <c r="F121" s="108"/>
      <c r="G121" s="108"/>
      <c r="H121" s="108"/>
      <c r="I121" s="108"/>
      <c r="J121" s="108"/>
      <c r="K121" s="1"/>
      <c r="L121" s="108"/>
      <c r="M121" s="108"/>
      <c r="N121" s="108"/>
      <c r="O121" s="108"/>
      <c r="P121" s="108"/>
      <c r="Q121" s="108"/>
      <c r="R121" s="86"/>
      <c r="S121" s="507" t="s">
        <v>212</v>
      </c>
      <c r="T121" s="16"/>
    </row>
    <row r="122" spans="2:20">
      <c r="B122" s="147"/>
      <c r="C122" s="523"/>
      <c r="D122" s="109" t="s">
        <v>272</v>
      </c>
      <c r="E122" s="86"/>
      <c r="F122" s="86"/>
      <c r="G122" s="86"/>
      <c r="H122" s="86"/>
      <c r="I122" s="86"/>
      <c r="J122" s="86"/>
      <c r="K122" s="1"/>
      <c r="L122" s="86"/>
      <c r="M122" s="86"/>
      <c r="N122" s="86"/>
      <c r="O122" s="86"/>
      <c r="P122" s="86"/>
      <c r="Q122" s="86"/>
      <c r="R122" s="86"/>
      <c r="S122" s="508"/>
      <c r="T122" s="16"/>
    </row>
    <row r="123" spans="2:20">
      <c r="B123" s="147"/>
      <c r="C123" s="523"/>
      <c r="D123" s="109" t="s">
        <v>273</v>
      </c>
      <c r="E123" s="86"/>
      <c r="F123" s="86"/>
      <c r="G123" s="86"/>
      <c r="H123" s="86"/>
      <c r="I123" s="86"/>
      <c r="J123" s="86"/>
      <c r="K123" s="1"/>
      <c r="L123" s="86"/>
      <c r="M123" s="86"/>
      <c r="N123" s="86"/>
      <c r="O123" s="86"/>
      <c r="P123" s="86"/>
      <c r="Q123" s="86"/>
      <c r="R123" s="86"/>
      <c r="S123" s="508"/>
      <c r="T123" s="16"/>
    </row>
    <row r="124" spans="2:20">
      <c r="B124" s="147"/>
      <c r="C124" s="523"/>
      <c r="D124" s="109" t="s">
        <v>274</v>
      </c>
      <c r="E124" s="86"/>
      <c r="F124" s="86"/>
      <c r="G124" s="86"/>
      <c r="H124" s="86"/>
      <c r="I124" s="86"/>
      <c r="J124" s="86"/>
      <c r="K124" s="1"/>
      <c r="L124" s="86"/>
      <c r="M124" s="86"/>
      <c r="N124" s="86"/>
      <c r="O124" s="86"/>
      <c r="P124" s="86"/>
      <c r="Q124" s="86"/>
      <c r="R124" s="86"/>
      <c r="S124" s="508"/>
      <c r="T124" s="16"/>
    </row>
    <row r="125" spans="2:20">
      <c r="B125" s="147"/>
      <c r="C125" s="523"/>
      <c r="D125" s="109" t="s">
        <v>275</v>
      </c>
      <c r="E125" s="86"/>
      <c r="F125" s="86"/>
      <c r="G125" s="86"/>
      <c r="H125" s="86"/>
      <c r="I125" s="86"/>
      <c r="J125" s="86"/>
      <c r="K125" s="1"/>
      <c r="L125" s="86"/>
      <c r="M125" s="86"/>
      <c r="N125" s="86"/>
      <c r="O125" s="86"/>
      <c r="P125" s="86"/>
      <c r="Q125" s="86"/>
      <c r="R125" s="86"/>
      <c r="S125" s="508"/>
      <c r="T125" s="16"/>
    </row>
    <row r="126" spans="2:20">
      <c r="B126" s="147"/>
      <c r="C126" s="523"/>
      <c r="D126" s="109" t="s">
        <v>276</v>
      </c>
      <c r="E126" s="86"/>
      <c r="F126" s="86"/>
      <c r="G126" s="86"/>
      <c r="H126" s="86"/>
      <c r="I126" s="86"/>
      <c r="J126" s="86"/>
      <c r="K126" s="1"/>
      <c r="L126" s="86"/>
      <c r="M126" s="86"/>
      <c r="N126" s="86"/>
      <c r="O126" s="86"/>
      <c r="P126" s="86"/>
      <c r="Q126" s="86"/>
      <c r="R126" s="86"/>
      <c r="S126" s="508"/>
      <c r="T126" s="16"/>
    </row>
    <row r="127" spans="2:20">
      <c r="B127" s="147"/>
      <c r="C127" s="539"/>
      <c r="D127" s="109" t="s">
        <v>277</v>
      </c>
      <c r="E127" s="86"/>
      <c r="F127" s="86"/>
      <c r="G127" s="86"/>
      <c r="H127" s="86"/>
      <c r="I127" s="86"/>
      <c r="J127" s="86"/>
      <c r="K127" s="37"/>
      <c r="L127" s="86"/>
      <c r="M127" s="86"/>
      <c r="N127" s="86"/>
      <c r="O127" s="86"/>
      <c r="P127" s="86"/>
      <c r="Q127" s="86"/>
      <c r="R127" s="110"/>
      <c r="S127" s="509"/>
      <c r="T127" s="16"/>
    </row>
    <row r="128" spans="2:20">
      <c r="B128" s="147"/>
      <c r="C128" s="83" t="s">
        <v>94</v>
      </c>
      <c r="D128" s="84" t="s">
        <v>269</v>
      </c>
      <c r="E128" s="29"/>
      <c r="F128" s="29"/>
      <c r="G128" s="29"/>
      <c r="H128" s="29"/>
      <c r="I128" s="29"/>
      <c r="J128" s="29"/>
      <c r="K128" s="37"/>
      <c r="L128" s="29"/>
      <c r="M128" s="29"/>
      <c r="N128" s="29"/>
      <c r="O128" s="29"/>
      <c r="P128" s="29"/>
      <c r="Q128" s="29"/>
      <c r="R128" s="29"/>
      <c r="S128" s="359" t="s">
        <v>212</v>
      </c>
      <c r="T128" s="16"/>
    </row>
    <row r="129" spans="2:20">
      <c r="B129" s="147"/>
      <c r="C129" s="83" t="s">
        <v>104</v>
      </c>
      <c r="D129" s="84" t="s">
        <v>270</v>
      </c>
      <c r="E129" s="29"/>
      <c r="F129" s="29"/>
      <c r="G129" s="29"/>
      <c r="H129" s="29"/>
      <c r="I129" s="29"/>
      <c r="J129" s="29"/>
      <c r="K129" s="29"/>
      <c r="L129" s="29"/>
      <c r="M129" s="29"/>
      <c r="N129" s="29"/>
      <c r="O129" s="29"/>
      <c r="P129" s="29"/>
      <c r="Q129" s="29"/>
      <c r="R129" s="29"/>
      <c r="S129" s="359" t="s">
        <v>212</v>
      </c>
      <c r="T129" s="16"/>
    </row>
    <row r="130" spans="2:20">
      <c r="B130" s="147"/>
      <c r="C130" s="83" t="s">
        <v>66</v>
      </c>
      <c r="D130" s="84" t="s">
        <v>424</v>
      </c>
      <c r="E130" s="29"/>
      <c r="F130" s="29"/>
      <c r="G130" s="29"/>
      <c r="H130" s="29"/>
      <c r="I130" s="29"/>
      <c r="J130" s="29"/>
      <c r="K130" s="29"/>
      <c r="L130" s="29"/>
      <c r="M130" s="29"/>
      <c r="N130" s="29"/>
      <c r="O130" s="29"/>
      <c r="P130" s="29"/>
      <c r="Q130" s="29"/>
      <c r="R130" s="29"/>
      <c r="S130" s="359" t="s">
        <v>212</v>
      </c>
      <c r="T130" s="16"/>
    </row>
    <row r="131" spans="2:20">
      <c r="B131" s="147"/>
      <c r="C131" s="107" t="s">
        <v>114</v>
      </c>
      <c r="D131" s="130" t="s">
        <v>271</v>
      </c>
      <c r="E131" s="132"/>
      <c r="F131" s="132"/>
      <c r="G131" s="132"/>
      <c r="H131" s="132"/>
      <c r="I131" s="132"/>
      <c r="J131" s="132"/>
      <c r="K131" s="132"/>
      <c r="L131" s="132"/>
      <c r="M131" s="132"/>
      <c r="N131" s="132"/>
      <c r="O131" s="132"/>
      <c r="P131" s="132"/>
      <c r="Q131" s="132"/>
      <c r="R131" s="133"/>
      <c r="S131" s="359" t="s">
        <v>212</v>
      </c>
      <c r="T131" s="16"/>
    </row>
    <row r="132" spans="2:20">
      <c r="B132" s="147"/>
      <c r="C132" s="1"/>
      <c r="D132" s="1"/>
      <c r="E132" s="1"/>
      <c r="F132" s="1"/>
      <c r="G132" s="1"/>
      <c r="H132" s="1"/>
      <c r="I132" s="1"/>
      <c r="J132" s="1"/>
      <c r="K132" s="1"/>
      <c r="L132" s="1"/>
      <c r="M132" s="1"/>
      <c r="N132" s="1"/>
      <c r="O132" s="1"/>
      <c r="P132" s="1"/>
      <c r="Q132" s="1"/>
      <c r="R132" s="1"/>
      <c r="S132" s="1"/>
      <c r="T132" s="16"/>
    </row>
    <row r="133" spans="2:20">
      <c r="B133" s="147"/>
      <c r="C133" s="1"/>
      <c r="D133" s="1"/>
      <c r="E133" s="1"/>
      <c r="F133" s="1"/>
      <c r="G133" s="1"/>
      <c r="H133" s="1"/>
      <c r="I133" s="1"/>
      <c r="J133" s="1"/>
      <c r="K133" s="1"/>
      <c r="L133" s="1"/>
      <c r="M133" s="1"/>
      <c r="N133" s="1"/>
      <c r="O133" s="1"/>
      <c r="P133" s="1"/>
      <c r="Q133" s="1"/>
      <c r="R133" s="1"/>
      <c r="S133" s="1"/>
      <c r="T133" s="16"/>
    </row>
    <row r="134" spans="2:20" ht="15.75">
      <c r="B134" s="147"/>
      <c r="C134" s="22" t="s">
        <v>146</v>
      </c>
      <c r="D134" s="72" t="s">
        <v>278</v>
      </c>
      <c r="E134" s="72"/>
      <c r="F134" s="73"/>
      <c r="G134" s="111"/>
      <c r="H134" s="111"/>
      <c r="I134" s="112"/>
      <c r="J134" s="54">
        <v>15</v>
      </c>
      <c r="K134" s="39"/>
      <c r="L134" s="54"/>
      <c r="M134" s="54"/>
      <c r="N134" s="54"/>
      <c r="O134" s="54"/>
      <c r="P134" s="54"/>
      <c r="Q134" s="54"/>
      <c r="R134" s="54"/>
      <c r="S134" s="55"/>
      <c r="T134" s="16"/>
    </row>
    <row r="135" spans="2:20">
      <c r="B135" s="147"/>
      <c r="C135" s="522" t="s">
        <v>77</v>
      </c>
      <c r="D135" s="117" t="s">
        <v>291</v>
      </c>
      <c r="E135" s="108"/>
      <c r="F135" s="108"/>
      <c r="G135" s="108"/>
      <c r="H135" s="108"/>
      <c r="I135" s="108"/>
      <c r="J135" s="108"/>
      <c r="K135" s="54"/>
      <c r="L135" s="108"/>
      <c r="M135" s="108"/>
      <c r="N135" s="108"/>
      <c r="O135" s="108"/>
      <c r="P135" s="108"/>
      <c r="Q135" s="108"/>
      <c r="R135" s="116"/>
      <c r="S135" s="507" t="s">
        <v>212</v>
      </c>
      <c r="T135" s="16"/>
    </row>
    <row r="136" spans="2:20">
      <c r="B136" s="147"/>
      <c r="C136" s="523"/>
      <c r="D136" s="109" t="s">
        <v>285</v>
      </c>
      <c r="E136" s="86"/>
      <c r="F136" s="86"/>
      <c r="G136" s="86"/>
      <c r="H136" s="86"/>
      <c r="I136" s="86"/>
      <c r="J136" s="86"/>
      <c r="K136" s="1"/>
      <c r="L136" s="86"/>
      <c r="M136" s="86"/>
      <c r="N136" s="86"/>
      <c r="O136" s="86"/>
      <c r="P136" s="86"/>
      <c r="Q136" s="86"/>
      <c r="R136" s="86"/>
      <c r="S136" s="508"/>
      <c r="T136" s="16"/>
    </row>
    <row r="137" spans="2:20">
      <c r="B137" s="147"/>
      <c r="C137" s="523"/>
      <c r="D137" s="109" t="s">
        <v>286</v>
      </c>
      <c r="E137" s="86"/>
      <c r="F137" s="86"/>
      <c r="G137" s="86"/>
      <c r="H137" s="86"/>
      <c r="I137" s="86"/>
      <c r="J137" s="86"/>
      <c r="K137" s="1"/>
      <c r="L137" s="86"/>
      <c r="M137" s="86"/>
      <c r="N137" s="86"/>
      <c r="O137" s="86"/>
      <c r="P137" s="86"/>
      <c r="Q137" s="86"/>
      <c r="R137" s="86"/>
      <c r="S137" s="508"/>
      <c r="T137" s="16"/>
    </row>
    <row r="138" spans="2:20">
      <c r="B138" s="147"/>
      <c r="C138" s="523"/>
      <c r="D138" s="109" t="s">
        <v>287</v>
      </c>
      <c r="E138" s="86"/>
      <c r="F138" s="86"/>
      <c r="G138" s="86"/>
      <c r="H138" s="86"/>
      <c r="I138" s="86"/>
      <c r="J138" s="86"/>
      <c r="K138" s="1"/>
      <c r="L138" s="86"/>
      <c r="M138" s="86"/>
      <c r="N138" s="86"/>
      <c r="O138" s="86"/>
      <c r="P138" s="86"/>
      <c r="Q138" s="86"/>
      <c r="R138" s="86"/>
      <c r="S138" s="508"/>
      <c r="T138" s="16"/>
    </row>
    <row r="139" spans="2:20">
      <c r="B139" s="147"/>
      <c r="C139" s="523"/>
      <c r="D139" s="109" t="s">
        <v>288</v>
      </c>
      <c r="E139" s="86"/>
      <c r="F139" s="86"/>
      <c r="G139" s="86"/>
      <c r="H139" s="86"/>
      <c r="I139" s="86"/>
      <c r="J139" s="86"/>
      <c r="K139" s="1"/>
      <c r="L139" s="86"/>
      <c r="M139" s="86"/>
      <c r="N139" s="86"/>
      <c r="O139" s="86"/>
      <c r="P139" s="86"/>
      <c r="Q139" s="86"/>
      <c r="R139" s="86"/>
      <c r="S139" s="508"/>
      <c r="T139" s="16"/>
    </row>
    <row r="140" spans="2:20">
      <c r="B140" s="147"/>
      <c r="C140" s="523"/>
      <c r="D140" s="109" t="s">
        <v>289</v>
      </c>
      <c r="E140" s="86"/>
      <c r="F140" s="86"/>
      <c r="G140" s="86"/>
      <c r="H140" s="86"/>
      <c r="I140" s="86"/>
      <c r="J140" s="86"/>
      <c r="K140" s="1"/>
      <c r="L140" s="86"/>
      <c r="M140" s="86"/>
      <c r="N140" s="86"/>
      <c r="O140" s="86"/>
      <c r="P140" s="86"/>
      <c r="Q140" s="86"/>
      <c r="R140" s="86"/>
      <c r="S140" s="508"/>
      <c r="T140" s="16"/>
    </row>
    <row r="141" spans="2:20">
      <c r="B141" s="147"/>
      <c r="C141" s="524"/>
      <c r="D141" s="128" t="s">
        <v>290</v>
      </c>
      <c r="E141" s="106"/>
      <c r="F141" s="106"/>
      <c r="G141" s="106"/>
      <c r="H141" s="106"/>
      <c r="I141" s="106"/>
      <c r="J141" s="106"/>
      <c r="K141" s="46"/>
      <c r="L141" s="106"/>
      <c r="M141" s="106"/>
      <c r="N141" s="106"/>
      <c r="O141" s="106"/>
      <c r="P141" s="106"/>
      <c r="Q141" s="106"/>
      <c r="R141" s="106"/>
      <c r="S141" s="509"/>
      <c r="T141" s="16"/>
    </row>
    <row r="142" spans="2:20">
      <c r="B142" s="147"/>
      <c r="C142" s="522" t="s">
        <v>94</v>
      </c>
      <c r="D142" s="117" t="s">
        <v>307</v>
      </c>
      <c r="E142" s="108"/>
      <c r="F142" s="108"/>
      <c r="G142" s="108"/>
      <c r="H142" s="108"/>
      <c r="I142" s="108"/>
      <c r="J142" s="108"/>
      <c r="K142" s="54"/>
      <c r="L142" s="108"/>
      <c r="M142" s="108"/>
      <c r="N142" s="108"/>
      <c r="O142" s="108"/>
      <c r="P142" s="108"/>
      <c r="Q142" s="108"/>
      <c r="R142" s="116"/>
      <c r="S142" s="507" t="s">
        <v>212</v>
      </c>
      <c r="T142" s="16"/>
    </row>
    <row r="143" spans="2:20">
      <c r="B143" s="147"/>
      <c r="C143" s="523"/>
      <c r="D143" s="109" t="s">
        <v>364</v>
      </c>
      <c r="E143" s="86"/>
      <c r="F143" s="86"/>
      <c r="G143" s="86"/>
      <c r="H143" s="86"/>
      <c r="I143" s="86"/>
      <c r="J143" s="86"/>
      <c r="K143" s="1"/>
      <c r="L143" s="86"/>
      <c r="M143" s="86"/>
      <c r="N143" s="86"/>
      <c r="O143" s="86"/>
      <c r="P143" s="86"/>
      <c r="Q143" s="86"/>
      <c r="R143" s="86"/>
      <c r="S143" s="508"/>
      <c r="T143" s="16"/>
    </row>
    <row r="144" spans="2:20">
      <c r="B144" s="147"/>
      <c r="C144" s="523"/>
      <c r="D144" s="109" t="s">
        <v>360</v>
      </c>
      <c r="E144" s="86"/>
      <c r="F144" s="86"/>
      <c r="G144" s="86"/>
      <c r="H144" s="86"/>
      <c r="I144" s="86"/>
      <c r="J144" s="86"/>
      <c r="K144" s="1"/>
      <c r="L144" s="86"/>
      <c r="M144" s="86"/>
      <c r="N144" s="86"/>
      <c r="O144" s="86"/>
      <c r="P144" s="86"/>
      <c r="Q144" s="86"/>
      <c r="R144" s="86"/>
      <c r="S144" s="508"/>
      <c r="T144" s="16"/>
    </row>
    <row r="145" spans="2:20">
      <c r="B145" s="147"/>
      <c r="C145" s="523"/>
      <c r="D145" s="109" t="s">
        <v>361</v>
      </c>
      <c r="E145" s="86"/>
      <c r="F145" s="86"/>
      <c r="G145" s="86"/>
      <c r="H145" s="86"/>
      <c r="I145" s="86"/>
      <c r="J145" s="86"/>
      <c r="K145" s="1"/>
      <c r="L145" s="86"/>
      <c r="M145" s="86"/>
      <c r="N145" s="86"/>
      <c r="O145" s="86"/>
      <c r="P145" s="86"/>
      <c r="Q145" s="86"/>
      <c r="R145" s="86"/>
      <c r="S145" s="508"/>
      <c r="T145" s="16"/>
    </row>
    <row r="146" spans="2:20">
      <c r="B146" s="147"/>
      <c r="C146" s="523"/>
      <c r="D146" s="109" t="s">
        <v>362</v>
      </c>
      <c r="E146" s="86"/>
      <c r="F146" s="86"/>
      <c r="G146" s="86"/>
      <c r="H146" s="86"/>
      <c r="I146" s="86"/>
      <c r="J146" s="86"/>
      <c r="K146" s="1"/>
      <c r="L146" s="86"/>
      <c r="M146" s="86"/>
      <c r="N146" s="86"/>
      <c r="O146" s="86"/>
      <c r="P146" s="86"/>
      <c r="Q146" s="86"/>
      <c r="R146" s="86"/>
      <c r="S146" s="508"/>
      <c r="T146" s="16"/>
    </row>
    <row r="147" spans="2:20">
      <c r="B147" s="147"/>
      <c r="C147" s="524"/>
      <c r="D147" s="109" t="s">
        <v>363</v>
      </c>
      <c r="E147" s="106"/>
      <c r="F147" s="106"/>
      <c r="G147" s="106"/>
      <c r="H147" s="106"/>
      <c r="I147" s="106"/>
      <c r="J147" s="106"/>
      <c r="K147" s="46"/>
      <c r="L147" s="106"/>
      <c r="M147" s="106"/>
      <c r="N147" s="106"/>
      <c r="O147" s="106"/>
      <c r="P147" s="106"/>
      <c r="Q147" s="106"/>
      <c r="R147" s="106"/>
      <c r="S147" s="509"/>
      <c r="T147" s="16"/>
    </row>
    <row r="148" spans="2:20">
      <c r="B148" s="147"/>
      <c r="C148" s="522" t="s">
        <v>104</v>
      </c>
      <c r="D148" s="136" t="s">
        <v>326</v>
      </c>
      <c r="E148" s="108"/>
      <c r="F148" s="108"/>
      <c r="G148" s="108"/>
      <c r="H148" s="108"/>
      <c r="I148" s="108"/>
      <c r="J148" s="108"/>
      <c r="K148" s="54"/>
      <c r="L148" s="108"/>
      <c r="M148" s="108"/>
      <c r="N148" s="108"/>
      <c r="O148" s="108"/>
      <c r="P148" s="108"/>
      <c r="Q148" s="108"/>
      <c r="R148" s="108"/>
      <c r="S148" s="507" t="s">
        <v>212</v>
      </c>
      <c r="T148" s="16"/>
    </row>
    <row r="149" spans="2:20">
      <c r="B149" s="147"/>
      <c r="C149" s="523"/>
      <c r="D149" s="59" t="s">
        <v>359</v>
      </c>
      <c r="E149" s="86"/>
      <c r="F149" s="86"/>
      <c r="G149" s="86"/>
      <c r="H149" s="86"/>
      <c r="I149" s="86"/>
      <c r="J149" s="86"/>
      <c r="K149" s="1"/>
      <c r="L149" s="86"/>
      <c r="M149" s="86"/>
      <c r="N149" s="86"/>
      <c r="O149" s="86"/>
      <c r="P149" s="86"/>
      <c r="Q149" s="86"/>
      <c r="R149" s="86"/>
      <c r="S149" s="508"/>
      <c r="T149" s="16"/>
    </row>
    <row r="150" spans="2:20">
      <c r="B150" s="147"/>
      <c r="C150" s="523"/>
      <c r="D150" s="59" t="s">
        <v>327</v>
      </c>
      <c r="E150" s="86"/>
      <c r="F150" s="86"/>
      <c r="G150" s="86"/>
      <c r="H150" s="86"/>
      <c r="I150" s="86"/>
      <c r="J150" s="86"/>
      <c r="K150" s="1"/>
      <c r="L150" s="86"/>
      <c r="M150" s="86"/>
      <c r="N150" s="86"/>
      <c r="O150" s="86"/>
      <c r="P150" s="86"/>
      <c r="Q150" s="86"/>
      <c r="R150" s="86"/>
      <c r="S150" s="508"/>
      <c r="T150" s="16"/>
    </row>
    <row r="151" spans="2:20">
      <c r="B151" s="147"/>
      <c r="C151" s="523"/>
      <c r="D151" s="59" t="s">
        <v>328</v>
      </c>
      <c r="E151" s="86"/>
      <c r="F151" s="86"/>
      <c r="G151" s="86"/>
      <c r="H151" s="86"/>
      <c r="I151" s="86"/>
      <c r="J151" s="86"/>
      <c r="K151" s="1"/>
      <c r="L151" s="86"/>
      <c r="M151" s="86"/>
      <c r="N151" s="86"/>
      <c r="O151" s="86"/>
      <c r="P151" s="86"/>
      <c r="Q151" s="86"/>
      <c r="R151" s="86"/>
      <c r="S151" s="508"/>
      <c r="T151" s="16"/>
    </row>
    <row r="152" spans="2:20">
      <c r="B152" s="147"/>
      <c r="C152" s="524"/>
      <c r="D152" s="128" t="s">
        <v>329</v>
      </c>
      <c r="E152" s="46"/>
      <c r="F152" s="46"/>
      <c r="G152" s="46"/>
      <c r="H152" s="46"/>
      <c r="I152" s="46"/>
      <c r="J152" s="46"/>
      <c r="K152" s="46"/>
      <c r="L152" s="46"/>
      <c r="M152" s="46"/>
      <c r="N152" s="46"/>
      <c r="O152" s="46"/>
      <c r="P152" s="46"/>
      <c r="Q152" s="46"/>
      <c r="R152" s="123"/>
      <c r="S152" s="509"/>
      <c r="T152" s="16"/>
    </row>
    <row r="153" spans="2:20">
      <c r="B153" s="147"/>
      <c r="C153" s="102" t="s">
        <v>66</v>
      </c>
      <c r="D153" s="63" t="s">
        <v>279</v>
      </c>
      <c r="E153" s="63"/>
      <c r="F153" s="63"/>
      <c r="G153" s="63"/>
      <c r="H153" s="63"/>
      <c r="I153" s="63"/>
      <c r="J153" s="63"/>
      <c r="K153" s="63"/>
      <c r="L153" s="37"/>
      <c r="M153" s="37"/>
      <c r="N153" s="37"/>
      <c r="O153" s="37"/>
      <c r="P153" s="37"/>
      <c r="Q153" s="37"/>
      <c r="R153" s="37"/>
      <c r="S153" s="359" t="s">
        <v>212</v>
      </c>
      <c r="T153" s="16"/>
    </row>
    <row r="154" spans="2:20">
      <c r="B154" s="147"/>
      <c r="C154" s="113" t="s">
        <v>114</v>
      </c>
      <c r="D154" s="114" t="s">
        <v>280</v>
      </c>
      <c r="E154" s="29"/>
      <c r="F154" s="29"/>
      <c r="G154" s="29"/>
      <c r="H154" s="29"/>
      <c r="I154" s="29"/>
      <c r="J154" s="29"/>
      <c r="K154" s="29"/>
      <c r="L154" s="29"/>
      <c r="M154" s="29"/>
      <c r="N154" s="29"/>
      <c r="O154" s="29"/>
      <c r="P154" s="29"/>
      <c r="Q154" s="29"/>
      <c r="R154" s="29"/>
      <c r="S154" s="359" t="s">
        <v>212</v>
      </c>
      <c r="T154" s="16"/>
    </row>
    <row r="155" spans="2:20">
      <c r="B155" s="147"/>
      <c r="C155" s="113" t="s">
        <v>116</v>
      </c>
      <c r="D155" s="114" t="s">
        <v>372</v>
      </c>
      <c r="E155" s="29"/>
      <c r="F155" s="29"/>
      <c r="G155" s="29"/>
      <c r="H155" s="29"/>
      <c r="I155" s="29"/>
      <c r="J155" s="29"/>
      <c r="K155" s="29"/>
      <c r="L155" s="29"/>
      <c r="M155" s="29"/>
      <c r="N155" s="29"/>
      <c r="O155" s="29"/>
      <c r="P155" s="29"/>
      <c r="Q155" s="29"/>
      <c r="R155" s="29"/>
      <c r="S155" s="359" t="s">
        <v>212</v>
      </c>
      <c r="T155" s="16"/>
    </row>
    <row r="156" spans="2:20">
      <c r="B156" s="147"/>
      <c r="C156" s="113" t="s">
        <v>121</v>
      </c>
      <c r="D156" s="114" t="s">
        <v>281</v>
      </c>
      <c r="E156" s="29"/>
      <c r="F156" s="29"/>
      <c r="G156" s="29"/>
      <c r="H156" s="29"/>
      <c r="I156" s="29"/>
      <c r="J156" s="29"/>
      <c r="K156" s="29"/>
      <c r="L156" s="29"/>
      <c r="M156" s="29"/>
      <c r="N156" s="29"/>
      <c r="O156" s="29"/>
      <c r="P156" s="29"/>
      <c r="Q156" s="29"/>
      <c r="R156" s="29"/>
      <c r="S156" s="359" t="s">
        <v>212</v>
      </c>
      <c r="T156" s="16"/>
    </row>
    <row r="157" spans="2:20">
      <c r="B157" s="147"/>
      <c r="C157" s="113" t="s">
        <v>123</v>
      </c>
      <c r="D157" s="114" t="s">
        <v>282</v>
      </c>
      <c r="E157" s="29"/>
      <c r="F157" s="29"/>
      <c r="G157" s="29"/>
      <c r="H157" s="29"/>
      <c r="I157" s="29"/>
      <c r="J157" s="29"/>
      <c r="K157" s="29"/>
      <c r="L157" s="29"/>
      <c r="M157" s="29"/>
      <c r="N157" s="29"/>
      <c r="O157" s="29"/>
      <c r="P157" s="29"/>
      <c r="Q157" s="29"/>
      <c r="R157" s="29"/>
      <c r="S157" s="359" t="s">
        <v>212</v>
      </c>
      <c r="T157" s="16"/>
    </row>
    <row r="158" spans="2:20">
      <c r="B158" s="147"/>
      <c r="C158" s="113" t="s">
        <v>125</v>
      </c>
      <c r="D158" s="114" t="s">
        <v>283</v>
      </c>
      <c r="E158" s="29"/>
      <c r="F158" s="29"/>
      <c r="G158" s="29"/>
      <c r="H158" s="29"/>
      <c r="I158" s="29"/>
      <c r="J158" s="29"/>
      <c r="K158" s="29"/>
      <c r="L158" s="29"/>
      <c r="M158" s="29"/>
      <c r="N158" s="29"/>
      <c r="O158" s="29"/>
      <c r="P158" s="29"/>
      <c r="Q158" s="29"/>
      <c r="R158" s="29"/>
      <c r="S158" s="359" t="s">
        <v>212</v>
      </c>
      <c r="T158" s="16"/>
    </row>
    <row r="159" spans="2:20">
      <c r="B159" s="147"/>
      <c r="C159" s="104" t="s">
        <v>128</v>
      </c>
      <c r="D159" s="115" t="s">
        <v>284</v>
      </c>
      <c r="E159" s="46"/>
      <c r="F159" s="46"/>
      <c r="G159" s="46"/>
      <c r="H159" s="46"/>
      <c r="I159" s="46"/>
      <c r="J159" s="46"/>
      <c r="K159" s="46"/>
      <c r="L159" s="46"/>
      <c r="M159" s="46"/>
      <c r="N159" s="46"/>
      <c r="O159" s="46"/>
      <c r="P159" s="46"/>
      <c r="Q159" s="46"/>
      <c r="R159" s="46"/>
      <c r="S159" s="359" t="s">
        <v>212</v>
      </c>
      <c r="T159" s="16"/>
    </row>
    <row r="160" spans="2:20">
      <c r="B160" s="147"/>
      <c r="C160" s="1"/>
      <c r="D160" s="1"/>
      <c r="E160" s="1"/>
      <c r="F160" s="1"/>
      <c r="G160" s="1"/>
      <c r="H160" s="1"/>
      <c r="I160" s="1"/>
      <c r="J160" s="1"/>
      <c r="K160" s="1"/>
      <c r="L160" s="1"/>
      <c r="M160" s="1"/>
      <c r="N160" s="1"/>
      <c r="O160" s="1"/>
      <c r="P160" s="1"/>
      <c r="Q160" s="1"/>
      <c r="R160" s="1"/>
      <c r="S160" s="1"/>
      <c r="T160" s="16"/>
    </row>
    <row r="161" spans="2:20">
      <c r="B161" s="147"/>
      <c r="C161" s="1"/>
      <c r="D161" s="1"/>
      <c r="E161" s="1"/>
      <c r="F161" s="1"/>
      <c r="G161" s="1"/>
      <c r="H161" s="1"/>
      <c r="I161" s="1"/>
      <c r="J161" s="1"/>
      <c r="K161" s="1"/>
      <c r="L161" s="1"/>
      <c r="M161" s="1"/>
      <c r="N161" s="1"/>
      <c r="O161" s="1"/>
      <c r="P161" s="1"/>
      <c r="Q161" s="1"/>
      <c r="R161" s="1"/>
      <c r="S161" s="1"/>
      <c r="T161" s="16"/>
    </row>
    <row r="162" spans="2:20" ht="15.75">
      <c r="B162" s="147"/>
      <c r="C162" s="6" t="s">
        <v>341</v>
      </c>
      <c r="D162" s="540" t="s">
        <v>292</v>
      </c>
      <c r="E162" s="540"/>
      <c r="F162" s="540"/>
      <c r="G162" s="540"/>
      <c r="H162" s="540"/>
      <c r="I162" s="540"/>
      <c r="J162" s="541"/>
      <c r="K162" s="118">
        <v>3</v>
      </c>
      <c r="L162" s="118"/>
      <c r="M162" s="118"/>
      <c r="N162" s="118"/>
      <c r="O162" s="118"/>
      <c r="P162" s="118"/>
      <c r="Q162" s="118"/>
      <c r="R162" s="118"/>
      <c r="S162" s="122"/>
      <c r="T162" s="16"/>
    </row>
    <row r="163" spans="2:20">
      <c r="B163" s="147"/>
      <c r="C163" s="282"/>
      <c r="D163" s="119"/>
      <c r="E163" s="20"/>
      <c r="F163" s="20"/>
      <c r="G163" s="20"/>
      <c r="H163" s="20"/>
      <c r="I163" s="20"/>
      <c r="J163" s="20"/>
      <c r="K163" s="20"/>
      <c r="L163" s="20"/>
      <c r="M163" s="20"/>
      <c r="N163" s="20"/>
      <c r="O163" s="20"/>
      <c r="P163" s="20"/>
      <c r="Q163" s="20"/>
      <c r="R163" s="20"/>
      <c r="S163" s="21"/>
      <c r="T163" s="16"/>
    </row>
    <row r="164" spans="2:20" ht="15.75">
      <c r="B164" s="147"/>
      <c r="C164" s="282" t="s">
        <v>77</v>
      </c>
      <c r="D164" s="120" t="s">
        <v>293</v>
      </c>
      <c r="E164" s="20"/>
      <c r="F164" s="20"/>
      <c r="G164" s="20"/>
      <c r="H164" s="20"/>
      <c r="I164" s="20"/>
      <c r="J164" s="20"/>
      <c r="K164" s="20"/>
      <c r="L164" s="20"/>
      <c r="M164" s="20"/>
      <c r="N164" s="20"/>
      <c r="O164" s="20"/>
      <c r="P164" s="20"/>
      <c r="Q164" s="20"/>
      <c r="R164" s="20"/>
      <c r="S164" s="21"/>
      <c r="T164" s="16"/>
    </row>
    <row r="165" spans="2:20">
      <c r="B165" s="147"/>
      <c r="C165" s="282"/>
      <c r="D165" s="119"/>
      <c r="E165" s="20"/>
      <c r="F165" s="20"/>
      <c r="G165" s="20"/>
      <c r="H165" s="20"/>
      <c r="I165" s="20"/>
      <c r="J165" s="20"/>
      <c r="K165" s="20"/>
      <c r="L165" s="20"/>
      <c r="M165" s="20"/>
      <c r="N165" s="20"/>
      <c r="O165" s="20"/>
      <c r="P165" s="20"/>
      <c r="Q165" s="20"/>
      <c r="R165" s="20"/>
      <c r="S165" s="21"/>
      <c r="T165" s="16"/>
    </row>
    <row r="166" spans="2:20">
      <c r="B166" s="147"/>
      <c r="C166" s="282"/>
      <c r="D166" s="121" t="s">
        <v>294</v>
      </c>
      <c r="E166" s="20"/>
      <c r="F166" s="20"/>
      <c r="G166" s="20"/>
      <c r="H166" s="20"/>
      <c r="I166" s="20"/>
      <c r="J166" s="20"/>
      <c r="K166" s="20"/>
      <c r="L166" s="20"/>
      <c r="M166" s="20"/>
      <c r="N166" s="519" t="s">
        <v>212</v>
      </c>
      <c r="O166" s="520"/>
      <c r="P166" s="521"/>
      <c r="Q166" s="20"/>
      <c r="R166" s="20"/>
      <c r="S166" s="21"/>
      <c r="T166" s="16"/>
    </row>
    <row r="167" spans="2:20">
      <c r="B167" s="147"/>
      <c r="C167" s="282"/>
      <c r="D167" s="121" t="s">
        <v>295</v>
      </c>
      <c r="E167" s="20"/>
      <c r="F167" s="20"/>
      <c r="G167" s="20"/>
      <c r="H167" s="20"/>
      <c r="I167" s="20"/>
      <c r="J167" s="20"/>
      <c r="K167" s="20"/>
      <c r="L167" s="20"/>
      <c r="M167" s="20"/>
      <c r="N167" s="519" t="s">
        <v>212</v>
      </c>
      <c r="O167" s="520"/>
      <c r="P167" s="521"/>
      <c r="Q167" s="20"/>
      <c r="R167" s="20"/>
      <c r="S167" s="21"/>
      <c r="T167" s="16"/>
    </row>
    <row r="168" spans="2:20">
      <c r="B168" s="147"/>
      <c r="C168" s="282"/>
      <c r="D168" s="121" t="s">
        <v>296</v>
      </c>
      <c r="E168" s="20"/>
      <c r="F168" s="20"/>
      <c r="G168" s="20"/>
      <c r="H168" s="20"/>
      <c r="I168" s="20"/>
      <c r="J168" s="20"/>
      <c r="K168" s="20"/>
      <c r="L168" s="20"/>
      <c r="M168" s="20"/>
      <c r="N168" s="519" t="s">
        <v>212</v>
      </c>
      <c r="O168" s="520"/>
      <c r="P168" s="521"/>
      <c r="Q168" s="20"/>
      <c r="R168" s="20"/>
      <c r="S168" s="21"/>
      <c r="T168" s="16"/>
    </row>
    <row r="169" spans="2:20">
      <c r="B169" s="147"/>
      <c r="C169" s="282"/>
      <c r="D169" s="121" t="s">
        <v>297</v>
      </c>
      <c r="E169" s="20"/>
      <c r="F169" s="20"/>
      <c r="G169" s="20"/>
      <c r="H169" s="20"/>
      <c r="I169" s="20"/>
      <c r="J169" s="20"/>
      <c r="K169" s="20"/>
      <c r="L169" s="20"/>
      <c r="M169" s="20"/>
      <c r="N169" s="519" t="s">
        <v>212</v>
      </c>
      <c r="O169" s="520"/>
      <c r="P169" s="521"/>
      <c r="Q169" s="20"/>
      <c r="R169" s="20"/>
      <c r="S169" s="21"/>
      <c r="T169" s="16"/>
    </row>
    <row r="170" spans="2:20">
      <c r="B170" s="147"/>
      <c r="C170" s="282"/>
      <c r="D170" s="121" t="s">
        <v>298</v>
      </c>
      <c r="E170" s="20"/>
      <c r="F170" s="20"/>
      <c r="G170" s="20"/>
      <c r="H170" s="20"/>
      <c r="I170" s="20"/>
      <c r="J170" s="20"/>
      <c r="K170" s="20"/>
      <c r="L170" s="20"/>
      <c r="M170" s="20"/>
      <c r="N170" s="519" t="s">
        <v>212</v>
      </c>
      <c r="O170" s="520"/>
      <c r="P170" s="521"/>
      <c r="Q170" s="20"/>
      <c r="R170" s="20"/>
      <c r="S170" s="21"/>
      <c r="T170" s="16"/>
    </row>
    <row r="171" spans="2:20">
      <c r="B171" s="147"/>
      <c r="C171" s="282"/>
      <c r="D171" s="121"/>
      <c r="E171" s="20"/>
      <c r="F171" s="20"/>
      <c r="G171" s="20"/>
      <c r="H171" s="20"/>
      <c r="I171" s="20"/>
      <c r="J171" s="20"/>
      <c r="K171" s="20"/>
      <c r="L171" s="20"/>
      <c r="M171" s="20"/>
      <c r="N171" s="20"/>
      <c r="O171" s="20"/>
      <c r="P171" s="20"/>
      <c r="Q171" s="20"/>
      <c r="R171" s="20"/>
      <c r="S171" s="21"/>
      <c r="T171" s="16"/>
    </row>
    <row r="172" spans="2:20" ht="15.75">
      <c r="B172" s="147"/>
      <c r="C172" s="282" t="s">
        <v>94</v>
      </c>
      <c r="D172" s="120" t="s">
        <v>299</v>
      </c>
      <c r="E172" s="20"/>
      <c r="F172" s="20"/>
      <c r="G172" s="20"/>
      <c r="H172" s="20"/>
      <c r="I172" s="20"/>
      <c r="J172" s="20"/>
      <c r="K172" s="20"/>
      <c r="L172" s="20"/>
      <c r="M172" s="20"/>
      <c r="N172" s="20"/>
      <c r="O172" s="20"/>
      <c r="P172" s="20"/>
      <c r="Q172" s="20"/>
      <c r="R172" s="20"/>
      <c r="S172" s="21"/>
      <c r="T172" s="16"/>
    </row>
    <row r="173" spans="2:20" ht="15.75" thickBot="1">
      <c r="B173" s="147"/>
      <c r="C173" s="282"/>
      <c r="D173" s="373"/>
      <c r="E173" s="373"/>
      <c r="F173" s="373"/>
      <c r="G173" s="373"/>
      <c r="H173" s="373"/>
      <c r="I173" s="373"/>
      <c r="J173" s="373"/>
      <c r="K173" s="373"/>
      <c r="L173" s="373"/>
      <c r="M173" s="373"/>
      <c r="N173" s="373"/>
      <c r="O173" s="373"/>
      <c r="P173" s="373"/>
      <c r="Q173" s="20"/>
      <c r="R173" s="20"/>
      <c r="S173" s="21"/>
      <c r="T173" s="16"/>
    </row>
    <row r="174" spans="2:20">
      <c r="B174" s="147"/>
      <c r="C174" s="45"/>
      <c r="D174" s="46"/>
      <c r="E174" s="46"/>
      <c r="F174" s="46"/>
      <c r="G174" s="46"/>
      <c r="H174" s="46"/>
      <c r="I174" s="46"/>
      <c r="J174" s="46"/>
      <c r="K174" s="46"/>
      <c r="L174" s="46"/>
      <c r="M174" s="46"/>
      <c r="N174" s="46"/>
      <c r="O174" s="46"/>
      <c r="P174" s="46"/>
      <c r="Q174" s="46"/>
      <c r="R174" s="46"/>
      <c r="S174" s="123"/>
      <c r="T174" s="16"/>
    </row>
    <row r="175" spans="2:20">
      <c r="B175" s="147"/>
      <c r="C175" s="1"/>
      <c r="D175" s="1"/>
      <c r="E175" s="1"/>
      <c r="F175" s="1"/>
      <c r="G175" s="1"/>
      <c r="H175" s="1"/>
      <c r="I175" s="1"/>
      <c r="J175" s="1"/>
      <c r="K175" s="1"/>
      <c r="L175" s="1"/>
      <c r="M175" s="1"/>
      <c r="N175" s="1"/>
      <c r="O175" s="1"/>
      <c r="P175" s="1"/>
      <c r="Q175" s="1"/>
      <c r="R175" s="1"/>
      <c r="S175" s="1"/>
      <c r="T175" s="16"/>
    </row>
    <row r="176" spans="2:20">
      <c r="B176" s="147"/>
      <c r="C176" s="1"/>
      <c r="D176" s="1"/>
      <c r="E176" s="1"/>
      <c r="F176" s="1"/>
      <c r="G176" s="1"/>
      <c r="H176" s="1"/>
      <c r="I176" s="1"/>
      <c r="J176" s="1"/>
      <c r="K176" s="1"/>
      <c r="L176" s="1"/>
      <c r="M176" s="1"/>
      <c r="N176" s="1"/>
      <c r="O176" s="1"/>
      <c r="P176" s="1"/>
      <c r="Q176" s="1"/>
      <c r="R176" s="1"/>
      <c r="S176" s="1"/>
      <c r="T176" s="16"/>
    </row>
    <row r="177" spans="2:20" ht="15.75">
      <c r="B177" s="147"/>
      <c r="C177" s="22" t="s">
        <v>342</v>
      </c>
      <c r="D177" s="23" t="s">
        <v>308</v>
      </c>
      <c r="E177" s="23"/>
      <c r="F177" s="24"/>
      <c r="G177" s="54">
        <v>5</v>
      </c>
      <c r="H177" s="54"/>
      <c r="I177" s="54"/>
      <c r="J177" s="54"/>
      <c r="K177" s="54"/>
      <c r="L177" s="54"/>
      <c r="M177" s="54"/>
      <c r="N177" s="54"/>
      <c r="O177" s="54"/>
      <c r="P177" s="54"/>
      <c r="Q177" s="54"/>
      <c r="R177" s="54"/>
      <c r="S177" s="55"/>
      <c r="T177" s="16"/>
    </row>
    <row r="178" spans="2:20">
      <c r="B178" s="147"/>
      <c r="C178" s="92" t="s">
        <v>77</v>
      </c>
      <c r="D178" s="56" t="s">
        <v>373</v>
      </c>
      <c r="E178" s="54"/>
      <c r="F178" s="54"/>
      <c r="G178" s="54"/>
      <c r="H178" s="54"/>
      <c r="I178" s="54"/>
      <c r="J178" s="54"/>
      <c r="K178" s="54"/>
      <c r="L178" s="54"/>
      <c r="M178" s="54"/>
      <c r="N178" s="54"/>
      <c r="O178" s="54"/>
      <c r="P178" s="54"/>
      <c r="Q178" s="54"/>
      <c r="R178" s="54"/>
      <c r="S178" s="359" t="s">
        <v>212</v>
      </c>
      <c r="T178" s="16"/>
    </row>
    <row r="179" spans="2:20">
      <c r="B179" s="147"/>
      <c r="C179" s="93" t="s">
        <v>94</v>
      </c>
      <c r="D179" s="84" t="s">
        <v>309</v>
      </c>
      <c r="E179" s="29"/>
      <c r="F179" s="29"/>
      <c r="G179" s="29"/>
      <c r="H179" s="29"/>
      <c r="I179" s="29"/>
      <c r="J179" s="29"/>
      <c r="K179" s="29"/>
      <c r="L179" s="29"/>
      <c r="M179" s="29"/>
      <c r="N179" s="29"/>
      <c r="O179" s="29"/>
      <c r="P179" s="29"/>
      <c r="Q179" s="29"/>
      <c r="R179" s="29"/>
      <c r="S179" s="359" t="s">
        <v>212</v>
      </c>
      <c r="T179" s="16"/>
    </row>
    <row r="180" spans="2:20">
      <c r="B180" s="147"/>
      <c r="C180" s="129" t="s">
        <v>104</v>
      </c>
      <c r="D180" s="130" t="s">
        <v>425</v>
      </c>
      <c r="E180" s="131"/>
      <c r="F180" s="131"/>
      <c r="G180" s="131"/>
      <c r="H180" s="131"/>
      <c r="I180" s="131"/>
      <c r="J180" s="131"/>
      <c r="K180" s="131"/>
      <c r="L180" s="131"/>
      <c r="M180" s="131"/>
      <c r="N180" s="131"/>
      <c r="O180" s="131"/>
      <c r="P180" s="131"/>
      <c r="Q180" s="131"/>
      <c r="R180" s="131"/>
      <c r="S180" s="359" t="s">
        <v>212</v>
      </c>
      <c r="T180" s="16"/>
    </row>
    <row r="181" spans="2:20">
      <c r="B181" s="147"/>
      <c r="C181" s="298"/>
      <c r="D181" s="58"/>
      <c r="E181" s="1"/>
      <c r="F181" s="1"/>
      <c r="G181" s="1"/>
      <c r="H181" s="1"/>
      <c r="I181" s="1"/>
      <c r="J181" s="1"/>
      <c r="K181" s="1"/>
      <c r="L181" s="1"/>
      <c r="M181" s="1"/>
      <c r="N181" s="1"/>
      <c r="O181" s="1"/>
      <c r="P181" s="1"/>
      <c r="Q181" s="1"/>
      <c r="R181" s="1"/>
      <c r="S181" s="1"/>
      <c r="T181" s="16"/>
    </row>
    <row r="182" spans="2:20" ht="15.75">
      <c r="B182" s="147"/>
      <c r="C182" s="293" t="s">
        <v>392</v>
      </c>
      <c r="D182" s="543" t="s">
        <v>391</v>
      </c>
      <c r="E182" s="543"/>
      <c r="F182" s="543"/>
      <c r="G182" s="543"/>
      <c r="H182" s="543"/>
      <c r="I182" s="543"/>
      <c r="J182" s="544"/>
      <c r="K182" s="118">
        <v>5</v>
      </c>
      <c r="L182" s="118"/>
      <c r="M182" s="118"/>
      <c r="N182" s="118"/>
      <c r="O182" s="118"/>
      <c r="P182" s="118"/>
      <c r="Q182" s="118"/>
      <c r="R182" s="118"/>
      <c r="S182" s="122"/>
      <c r="T182" s="16"/>
    </row>
    <row r="183" spans="2:20">
      <c r="B183" s="147"/>
      <c r="C183" s="299"/>
      <c r="D183" s="300"/>
      <c r="E183" s="118"/>
      <c r="F183" s="118"/>
      <c r="G183" s="118"/>
      <c r="H183" s="118"/>
      <c r="I183" s="118"/>
      <c r="J183" s="118"/>
      <c r="K183" s="118"/>
      <c r="L183" s="118"/>
      <c r="M183" s="118"/>
      <c r="N183" s="118"/>
      <c r="O183" s="118"/>
      <c r="P183" s="118"/>
      <c r="Q183" s="118"/>
      <c r="R183" s="118"/>
      <c r="S183" s="122"/>
      <c r="T183" s="16"/>
    </row>
    <row r="184" spans="2:20" ht="15.75">
      <c r="B184" s="147"/>
      <c r="C184" s="282" t="s">
        <v>77</v>
      </c>
      <c r="D184" s="120" t="s">
        <v>426</v>
      </c>
      <c r="E184" s="20"/>
      <c r="F184" s="20"/>
      <c r="G184" s="20"/>
      <c r="H184" s="20"/>
      <c r="I184" s="20"/>
      <c r="J184" s="20"/>
      <c r="K184" s="20"/>
      <c r="L184" s="20"/>
      <c r="M184" s="20"/>
      <c r="N184" s="20"/>
      <c r="O184" s="20"/>
      <c r="P184" s="20"/>
      <c r="Q184" s="519" t="s">
        <v>157</v>
      </c>
      <c r="R184" s="520"/>
      <c r="S184" s="521"/>
      <c r="T184" s="16"/>
    </row>
    <row r="185" spans="2:20" ht="15.75" thickBot="1">
      <c r="B185" s="147"/>
      <c r="C185" s="285"/>
      <c r="D185" s="370"/>
      <c r="E185" s="370"/>
      <c r="F185" s="370"/>
      <c r="G185" s="370"/>
      <c r="H185" s="370"/>
      <c r="I185" s="370"/>
      <c r="J185" s="370"/>
      <c r="K185" s="370"/>
      <c r="L185" s="370"/>
      <c r="M185" s="370"/>
      <c r="N185" s="370"/>
      <c r="O185" s="370"/>
      <c r="P185" s="370"/>
      <c r="Q185" s="370"/>
      <c r="R185" s="370"/>
      <c r="S185" s="371"/>
      <c r="T185" s="16"/>
    </row>
    <row r="186" spans="2:20">
      <c r="B186" s="147"/>
      <c r="C186" s="282"/>
      <c r="D186" s="121"/>
      <c r="E186" s="20"/>
      <c r="F186" s="20"/>
      <c r="G186" s="20"/>
      <c r="H186" s="20"/>
      <c r="I186" s="20"/>
      <c r="J186" s="20"/>
      <c r="K186" s="20"/>
      <c r="L186" s="20"/>
      <c r="M186" s="20"/>
      <c r="N186" s="20"/>
      <c r="O186" s="20"/>
      <c r="P186" s="20"/>
      <c r="Q186" s="20"/>
      <c r="R186" s="20"/>
      <c r="S186" s="21"/>
      <c r="T186" s="16"/>
    </row>
    <row r="187" spans="2:20">
      <c r="B187" s="147"/>
      <c r="C187" s="294" t="s">
        <v>386</v>
      </c>
      <c r="D187" s="121" t="s">
        <v>387</v>
      </c>
      <c r="E187" s="20"/>
      <c r="F187" s="20"/>
      <c r="G187" s="20"/>
      <c r="H187" s="20"/>
      <c r="I187" s="20"/>
      <c r="J187" s="20"/>
      <c r="K187" s="20"/>
      <c r="L187" s="20"/>
      <c r="M187" s="20"/>
      <c r="N187" s="20"/>
      <c r="O187" s="20"/>
      <c r="P187" s="20"/>
      <c r="Q187" s="20"/>
      <c r="R187" s="20"/>
      <c r="S187" s="21"/>
      <c r="T187" s="16"/>
    </row>
    <row r="188" spans="2:20">
      <c r="B188" s="147"/>
      <c r="C188" s="282"/>
      <c r="D188" s="121"/>
      <c r="E188" s="20"/>
      <c r="F188" s="20"/>
      <c r="G188" s="20"/>
      <c r="H188" s="20"/>
      <c r="I188" s="20"/>
      <c r="J188" s="20"/>
      <c r="K188" s="20"/>
      <c r="L188" s="20"/>
      <c r="M188" s="20"/>
      <c r="N188" s="20"/>
      <c r="O188" s="20"/>
      <c r="P188" s="20"/>
      <c r="Q188" s="20"/>
      <c r="R188" s="20"/>
      <c r="S188" s="21"/>
      <c r="T188" s="16"/>
    </row>
    <row r="189" spans="2:20" ht="15.75">
      <c r="B189" s="147"/>
      <c r="C189" s="299" t="s">
        <v>94</v>
      </c>
      <c r="D189" s="302" t="s">
        <v>388</v>
      </c>
      <c r="E189" s="118"/>
      <c r="F189" s="118"/>
      <c r="G189" s="118"/>
      <c r="H189" s="118"/>
      <c r="I189" s="118"/>
      <c r="J189" s="118"/>
      <c r="K189" s="118"/>
      <c r="L189" s="118"/>
      <c r="M189" s="118"/>
      <c r="N189" s="118"/>
      <c r="O189" s="118"/>
      <c r="P189" s="118"/>
      <c r="Q189" s="118"/>
      <c r="R189" s="118"/>
      <c r="S189" s="122"/>
      <c r="T189" s="16"/>
    </row>
    <row r="190" spans="2:20">
      <c r="B190" s="147"/>
      <c r="C190" s="282"/>
      <c r="D190" s="121"/>
      <c r="E190" s="20"/>
      <c r="F190" s="20"/>
      <c r="G190" s="20"/>
      <c r="H190" s="20"/>
      <c r="I190" s="20"/>
      <c r="J190" s="20"/>
      <c r="K190" s="20"/>
      <c r="L190" s="20"/>
      <c r="M190" s="20"/>
      <c r="N190" s="20"/>
      <c r="O190" s="20"/>
      <c r="P190" s="20"/>
      <c r="Q190" s="20"/>
      <c r="R190" s="20"/>
      <c r="S190" s="21"/>
      <c r="T190" s="16"/>
    </row>
    <row r="191" spans="2:20">
      <c r="B191" s="147"/>
      <c r="C191" s="282"/>
      <c r="D191" s="303" t="s">
        <v>393</v>
      </c>
      <c r="E191" s="301"/>
      <c r="F191" s="301"/>
      <c r="G191" s="301"/>
      <c r="H191" s="301"/>
      <c r="I191" s="301"/>
      <c r="J191" s="519" t="s">
        <v>212</v>
      </c>
      <c r="K191" s="520"/>
      <c r="L191" s="521"/>
      <c r="M191" s="301"/>
      <c r="N191" s="301"/>
      <c r="O191" s="301"/>
      <c r="P191" s="301"/>
      <c r="Q191" s="301"/>
      <c r="R191" s="301"/>
      <c r="S191" s="21"/>
      <c r="T191" s="16"/>
    </row>
    <row r="192" spans="2:20">
      <c r="B192" s="147"/>
      <c r="C192" s="282"/>
      <c r="D192" s="303" t="s">
        <v>394</v>
      </c>
      <c r="E192" s="301"/>
      <c r="F192" s="301"/>
      <c r="G192" s="301"/>
      <c r="H192" s="301"/>
      <c r="I192" s="301"/>
      <c r="J192" s="519" t="s">
        <v>212</v>
      </c>
      <c r="K192" s="520"/>
      <c r="L192" s="521"/>
      <c r="M192" s="301"/>
      <c r="N192" s="301"/>
      <c r="O192" s="301"/>
      <c r="P192" s="301"/>
      <c r="Q192" s="301"/>
      <c r="R192" s="301"/>
      <c r="S192" s="21"/>
      <c r="T192" s="16"/>
    </row>
    <row r="193" spans="2:20">
      <c r="B193" s="147"/>
      <c r="C193" s="282"/>
      <c r="D193" s="303" t="s">
        <v>395</v>
      </c>
      <c r="E193" s="301"/>
      <c r="F193" s="301"/>
      <c r="G193" s="301"/>
      <c r="H193" s="301"/>
      <c r="I193" s="301"/>
      <c r="J193" s="519" t="s">
        <v>212</v>
      </c>
      <c r="K193" s="520"/>
      <c r="L193" s="521"/>
      <c r="M193" s="301"/>
      <c r="N193" s="301"/>
      <c r="O193" s="301"/>
      <c r="P193" s="301"/>
      <c r="Q193" s="301"/>
      <c r="R193" s="301"/>
      <c r="S193" s="21"/>
      <c r="T193" s="16"/>
    </row>
    <row r="194" spans="2:20">
      <c r="B194" s="147"/>
      <c r="C194" s="282"/>
      <c r="D194" s="303" t="s">
        <v>396</v>
      </c>
      <c r="E194" s="301"/>
      <c r="F194" s="301"/>
      <c r="G194" s="301"/>
      <c r="H194" s="301"/>
      <c r="I194" s="301"/>
      <c r="J194" s="519" t="s">
        <v>212</v>
      </c>
      <c r="K194" s="520"/>
      <c r="L194" s="521"/>
      <c r="M194" s="301"/>
      <c r="N194" s="301"/>
      <c r="O194" s="301"/>
      <c r="P194" s="301"/>
      <c r="Q194" s="301"/>
      <c r="R194" s="301"/>
      <c r="S194" s="21"/>
      <c r="T194" s="16"/>
    </row>
    <row r="195" spans="2:20">
      <c r="B195" s="147"/>
      <c r="C195" s="282"/>
      <c r="D195" s="303" t="s">
        <v>397</v>
      </c>
      <c r="E195" s="301"/>
      <c r="F195" s="301"/>
      <c r="G195" s="301"/>
      <c r="H195" s="301"/>
      <c r="I195" s="301"/>
      <c r="J195" s="519" t="s">
        <v>212</v>
      </c>
      <c r="K195" s="520"/>
      <c r="L195" s="521"/>
      <c r="M195" s="301"/>
      <c r="N195" s="301"/>
      <c r="O195" s="301"/>
      <c r="P195" s="301"/>
      <c r="Q195" s="301"/>
      <c r="R195" s="301"/>
      <c r="S195" s="21"/>
      <c r="T195" s="16"/>
    </row>
    <row r="196" spans="2:20">
      <c r="B196" s="147"/>
      <c r="C196" s="282"/>
      <c r="D196" s="303" t="s">
        <v>398</v>
      </c>
      <c r="E196" s="301"/>
      <c r="F196" s="301"/>
      <c r="G196" s="301"/>
      <c r="H196" s="301"/>
      <c r="I196" s="301"/>
      <c r="J196" s="519" t="s">
        <v>212</v>
      </c>
      <c r="K196" s="520"/>
      <c r="L196" s="521"/>
      <c r="M196" s="301"/>
      <c r="N196" s="301"/>
      <c r="O196" s="301"/>
      <c r="P196" s="301"/>
      <c r="Q196" s="301"/>
      <c r="R196" s="301"/>
      <c r="S196" s="21"/>
      <c r="T196" s="16"/>
    </row>
    <row r="197" spans="2:20">
      <c r="B197" s="147"/>
      <c r="C197" s="282"/>
      <c r="D197" s="303" t="s">
        <v>399</v>
      </c>
      <c r="E197" s="301"/>
      <c r="F197" s="301"/>
      <c r="G197" s="301"/>
      <c r="H197" s="301"/>
      <c r="I197" s="301"/>
      <c r="J197" s="519" t="s">
        <v>212</v>
      </c>
      <c r="K197" s="520"/>
      <c r="L197" s="521"/>
      <c r="M197" s="301"/>
      <c r="N197" s="301"/>
      <c r="O197" s="301"/>
      <c r="P197" s="301"/>
      <c r="Q197" s="301"/>
      <c r="R197" s="301"/>
      <c r="S197" s="21"/>
      <c r="T197" s="16"/>
    </row>
    <row r="198" spans="2:20">
      <c r="B198" s="147"/>
      <c r="C198" s="282"/>
      <c r="D198" s="303" t="s">
        <v>400</v>
      </c>
      <c r="E198" s="301"/>
      <c r="F198" s="301"/>
      <c r="G198" s="301"/>
      <c r="H198" s="301"/>
      <c r="I198" s="301"/>
      <c r="J198" s="519" t="s">
        <v>212</v>
      </c>
      <c r="K198" s="520"/>
      <c r="L198" s="521"/>
      <c r="M198" s="301"/>
      <c r="N198" s="301"/>
      <c r="O198" s="301"/>
      <c r="P198" s="301"/>
      <c r="Q198" s="301"/>
      <c r="R198" s="301"/>
      <c r="S198" s="21"/>
      <c r="T198" s="16"/>
    </row>
    <row r="199" spans="2:20">
      <c r="B199" s="147"/>
      <c r="C199" s="282"/>
      <c r="D199" s="303" t="s">
        <v>401</v>
      </c>
      <c r="E199" s="301"/>
      <c r="F199" s="301"/>
      <c r="G199" s="301"/>
      <c r="H199" s="301"/>
      <c r="I199" s="301"/>
      <c r="J199" s="519" t="s">
        <v>212</v>
      </c>
      <c r="K199" s="520"/>
      <c r="L199" s="521"/>
      <c r="M199" s="301"/>
      <c r="N199" s="301"/>
      <c r="O199" s="301"/>
      <c r="P199" s="301"/>
      <c r="Q199" s="301"/>
      <c r="R199" s="301"/>
      <c r="S199" s="21"/>
      <c r="T199" s="16"/>
    </row>
    <row r="200" spans="2:20">
      <c r="B200" s="147"/>
      <c r="C200" s="282"/>
      <c r="D200" s="303" t="s">
        <v>402</v>
      </c>
      <c r="E200" s="301"/>
      <c r="F200" s="301"/>
      <c r="G200" s="301"/>
      <c r="H200" s="301"/>
      <c r="I200" s="301"/>
      <c r="J200" s="519" t="s">
        <v>212</v>
      </c>
      <c r="K200" s="520"/>
      <c r="L200" s="521"/>
      <c r="M200" s="301"/>
      <c r="N200" s="301"/>
      <c r="O200" s="301"/>
      <c r="P200" s="301"/>
      <c r="Q200" s="301"/>
      <c r="R200" s="301"/>
      <c r="S200" s="21"/>
      <c r="T200" s="16"/>
    </row>
    <row r="201" spans="2:20">
      <c r="B201" s="147"/>
      <c r="C201" s="282"/>
      <c r="D201" s="303" t="s">
        <v>403</v>
      </c>
      <c r="E201" s="301"/>
      <c r="F201" s="301"/>
      <c r="G201" s="301"/>
      <c r="H201" s="301"/>
      <c r="I201" s="301"/>
      <c r="J201" s="519" t="s">
        <v>212</v>
      </c>
      <c r="K201" s="520"/>
      <c r="L201" s="521"/>
      <c r="M201" s="301"/>
      <c r="N201" s="301"/>
      <c r="O201" s="301"/>
      <c r="P201" s="301"/>
      <c r="Q201" s="301"/>
      <c r="R201" s="301"/>
      <c r="S201" s="21"/>
      <c r="T201" s="16"/>
    </row>
    <row r="202" spans="2:20">
      <c r="B202" s="147"/>
      <c r="C202" s="282"/>
      <c r="D202" s="304" t="s">
        <v>404</v>
      </c>
      <c r="E202" s="301"/>
      <c r="F202" s="301"/>
      <c r="G202" s="301"/>
      <c r="H202" s="301"/>
      <c r="I202" s="301"/>
      <c r="J202" s="519" t="s">
        <v>212</v>
      </c>
      <c r="K202" s="520"/>
      <c r="L202" s="521"/>
      <c r="M202" s="301"/>
      <c r="N202" s="301"/>
      <c r="O202" s="301"/>
      <c r="P202" s="301"/>
      <c r="Q202" s="301"/>
      <c r="R202" s="301"/>
      <c r="S202" s="21"/>
      <c r="T202" s="16"/>
    </row>
    <row r="203" spans="2:20">
      <c r="B203" s="147"/>
      <c r="C203" s="282"/>
      <c r="D203" s="303" t="s">
        <v>405</v>
      </c>
      <c r="E203" s="301"/>
      <c r="F203" s="301"/>
      <c r="G203" s="301"/>
      <c r="H203" s="301"/>
      <c r="I203" s="301"/>
      <c r="J203" s="519" t="s">
        <v>212</v>
      </c>
      <c r="K203" s="520"/>
      <c r="L203" s="521"/>
      <c r="M203" s="301"/>
      <c r="N203" s="301"/>
      <c r="O203" s="301"/>
      <c r="P203" s="301"/>
      <c r="Q203" s="301"/>
      <c r="R203" s="301"/>
      <c r="S203" s="21"/>
      <c r="T203" s="16"/>
    </row>
    <row r="204" spans="2:20">
      <c r="B204" s="147"/>
      <c r="C204" s="282"/>
      <c r="D204" s="303" t="s">
        <v>406</v>
      </c>
      <c r="E204" s="301"/>
      <c r="F204" s="301"/>
      <c r="G204" s="301"/>
      <c r="H204" s="301"/>
      <c r="I204" s="301"/>
      <c r="J204" s="519" t="s">
        <v>212</v>
      </c>
      <c r="K204" s="520"/>
      <c r="L204" s="521"/>
      <c r="M204" s="301"/>
      <c r="N204" s="301"/>
      <c r="O204" s="301"/>
      <c r="P204" s="301"/>
      <c r="Q204" s="301"/>
      <c r="R204" s="301"/>
      <c r="S204" s="21"/>
      <c r="T204" s="16"/>
    </row>
    <row r="205" spans="2:20">
      <c r="B205" s="147"/>
      <c r="C205" s="282"/>
      <c r="D205" s="303" t="s">
        <v>407</v>
      </c>
      <c r="E205" s="301"/>
      <c r="F205" s="301"/>
      <c r="G205" s="301"/>
      <c r="H205" s="301"/>
      <c r="I205" s="301"/>
      <c r="J205" s="519" t="s">
        <v>212</v>
      </c>
      <c r="K205" s="520"/>
      <c r="L205" s="521"/>
      <c r="M205" s="301"/>
      <c r="N205" s="301"/>
      <c r="O205" s="301"/>
      <c r="P205" s="301"/>
      <c r="Q205" s="301"/>
      <c r="R205" s="301"/>
      <c r="S205" s="21"/>
      <c r="T205" s="16"/>
    </row>
    <row r="206" spans="2:20">
      <c r="B206" s="147"/>
      <c r="C206" s="282"/>
      <c r="D206" s="303" t="s">
        <v>408</v>
      </c>
      <c r="E206" s="301"/>
      <c r="F206" s="301"/>
      <c r="G206" s="301"/>
      <c r="H206" s="301"/>
      <c r="I206" s="301"/>
      <c r="J206" s="519" t="s">
        <v>212</v>
      </c>
      <c r="K206" s="520"/>
      <c r="L206" s="521"/>
      <c r="M206" s="301"/>
      <c r="N206" s="301"/>
      <c r="O206" s="301"/>
      <c r="P206" s="301"/>
      <c r="Q206" s="301"/>
      <c r="R206" s="301"/>
      <c r="S206" s="21"/>
      <c r="T206" s="16"/>
    </row>
    <row r="207" spans="2:20">
      <c r="B207" s="147"/>
      <c r="C207" s="282"/>
      <c r="D207" s="303" t="s">
        <v>409</v>
      </c>
      <c r="E207" s="301"/>
      <c r="F207" s="301"/>
      <c r="G207" s="301"/>
      <c r="H207" s="301"/>
      <c r="I207" s="301"/>
      <c r="J207" s="519" t="s">
        <v>212</v>
      </c>
      <c r="K207" s="520"/>
      <c r="L207" s="521"/>
      <c r="M207" s="301"/>
      <c r="N207" s="301"/>
      <c r="O207" s="301"/>
      <c r="P207" s="301"/>
      <c r="Q207" s="301"/>
      <c r="R207" s="301"/>
      <c r="S207" s="21"/>
      <c r="T207" s="16"/>
    </row>
    <row r="208" spans="2:20">
      <c r="B208" s="147"/>
      <c r="C208" s="282"/>
      <c r="D208" s="303" t="s">
        <v>410</v>
      </c>
      <c r="E208" s="301"/>
      <c r="F208" s="301"/>
      <c r="G208" s="301"/>
      <c r="H208" s="301"/>
      <c r="I208" s="301"/>
      <c r="J208" s="519" t="s">
        <v>212</v>
      </c>
      <c r="K208" s="520"/>
      <c r="L208" s="521"/>
      <c r="M208" s="301"/>
      <c r="N208" s="301"/>
      <c r="O208" s="301"/>
      <c r="P208" s="301"/>
      <c r="Q208" s="301"/>
      <c r="R208" s="301"/>
      <c r="S208" s="21"/>
      <c r="T208" s="16"/>
    </row>
    <row r="209" spans="2:20">
      <c r="B209" s="147"/>
      <c r="C209" s="282"/>
      <c r="D209" s="303" t="s">
        <v>411</v>
      </c>
      <c r="E209" s="301"/>
      <c r="F209" s="301"/>
      <c r="G209" s="301"/>
      <c r="H209" s="301"/>
      <c r="I209" s="301"/>
      <c r="J209" s="519" t="s">
        <v>212</v>
      </c>
      <c r="K209" s="520"/>
      <c r="L209" s="521"/>
      <c r="M209" s="301"/>
      <c r="N209" s="301"/>
      <c r="O209" s="301"/>
      <c r="P209" s="301"/>
      <c r="Q209" s="301"/>
      <c r="R209" s="301"/>
      <c r="S209" s="21"/>
      <c r="T209" s="16"/>
    </row>
    <row r="210" spans="2:20">
      <c r="B210" s="147"/>
      <c r="C210" s="282"/>
      <c r="D210" s="303" t="s">
        <v>412</v>
      </c>
      <c r="E210" s="301"/>
      <c r="F210" s="301"/>
      <c r="G210" s="301"/>
      <c r="H210" s="301"/>
      <c r="I210" s="301"/>
      <c r="J210" s="519" t="s">
        <v>212</v>
      </c>
      <c r="K210" s="520"/>
      <c r="L210" s="521"/>
      <c r="M210" s="301"/>
      <c r="N210" s="301"/>
      <c r="O210" s="301"/>
      <c r="P210" s="301"/>
      <c r="Q210" s="301"/>
      <c r="R210" s="301"/>
      <c r="S210" s="21"/>
      <c r="T210" s="16"/>
    </row>
    <row r="211" spans="2:20">
      <c r="B211" s="147"/>
      <c r="C211" s="282"/>
      <c r="D211" s="303" t="s">
        <v>413</v>
      </c>
      <c r="E211" s="301"/>
      <c r="F211" s="301"/>
      <c r="G211" s="301"/>
      <c r="H211" s="301"/>
      <c r="I211" s="301"/>
      <c r="J211" s="519" t="s">
        <v>212</v>
      </c>
      <c r="K211" s="520"/>
      <c r="L211" s="521"/>
      <c r="M211" s="301"/>
      <c r="N211" s="301"/>
      <c r="O211" s="301"/>
      <c r="P211" s="301"/>
      <c r="Q211" s="301"/>
      <c r="R211" s="301"/>
      <c r="S211" s="21"/>
      <c r="T211" s="16"/>
    </row>
    <row r="212" spans="2:20">
      <c r="B212" s="147"/>
      <c r="C212" s="282"/>
      <c r="D212" s="303" t="s">
        <v>414</v>
      </c>
      <c r="E212" s="301"/>
      <c r="F212" s="301"/>
      <c r="G212" s="301"/>
      <c r="H212" s="301"/>
      <c r="I212" s="301"/>
      <c r="J212" s="519" t="s">
        <v>212</v>
      </c>
      <c r="K212" s="520"/>
      <c r="L212" s="521"/>
      <c r="M212" s="301"/>
      <c r="N212" s="301"/>
      <c r="O212" s="301"/>
      <c r="P212" s="301"/>
      <c r="Q212" s="301"/>
      <c r="R212" s="301"/>
      <c r="S212" s="21"/>
      <c r="T212" s="16"/>
    </row>
    <row r="213" spans="2:20">
      <c r="B213" s="147"/>
      <c r="C213" s="282"/>
      <c r="D213" s="303" t="s">
        <v>415</v>
      </c>
      <c r="E213" s="301"/>
      <c r="F213" s="301"/>
      <c r="G213" s="301"/>
      <c r="H213" s="301"/>
      <c r="I213" s="301"/>
      <c r="J213" s="519" t="s">
        <v>212</v>
      </c>
      <c r="K213" s="520"/>
      <c r="L213" s="521"/>
      <c r="M213" s="301"/>
      <c r="N213" s="301"/>
      <c r="O213" s="301"/>
      <c r="P213" s="301"/>
      <c r="Q213" s="301"/>
      <c r="R213" s="301"/>
      <c r="S213" s="21"/>
      <c r="T213" s="16"/>
    </row>
    <row r="214" spans="2:20">
      <c r="B214" s="147"/>
      <c r="C214" s="285"/>
      <c r="D214" s="121"/>
      <c r="E214" s="20"/>
      <c r="F214" s="20"/>
      <c r="G214" s="20"/>
      <c r="H214" s="20"/>
      <c r="I214" s="20"/>
      <c r="J214" s="20"/>
      <c r="K214" s="20"/>
      <c r="L214" s="20"/>
      <c r="M214" s="20"/>
      <c r="N214" s="20"/>
      <c r="O214" s="20"/>
      <c r="P214" s="20"/>
      <c r="Q214" s="20"/>
      <c r="R214" s="20"/>
      <c r="S214" s="305"/>
      <c r="T214" s="16"/>
    </row>
    <row r="215" spans="2:20" ht="15.75">
      <c r="B215" s="147"/>
      <c r="C215" s="299" t="s">
        <v>104</v>
      </c>
      <c r="D215" s="302" t="s">
        <v>389</v>
      </c>
      <c r="E215" s="118"/>
      <c r="F215" s="118"/>
      <c r="G215" s="118"/>
      <c r="H215" s="118"/>
      <c r="I215" s="118"/>
      <c r="J215" s="118"/>
      <c r="K215" s="118"/>
      <c r="L215" s="118"/>
      <c r="M215" s="118"/>
      <c r="N215" s="118"/>
      <c r="O215" s="118"/>
      <c r="P215" s="118"/>
      <c r="Q215" s="519" t="s">
        <v>212</v>
      </c>
      <c r="R215" s="520"/>
      <c r="S215" s="521"/>
      <c r="T215" s="16"/>
    </row>
    <row r="216" spans="2:20" ht="15.75" thickBot="1">
      <c r="B216" s="147"/>
      <c r="C216" s="282"/>
      <c r="D216" s="556"/>
      <c r="E216" s="556"/>
      <c r="F216" s="556"/>
      <c r="G216" s="556"/>
      <c r="H216" s="556"/>
      <c r="I216" s="556"/>
      <c r="J216" s="556"/>
      <c r="K216" s="556"/>
      <c r="L216" s="556"/>
      <c r="M216" s="556"/>
      <c r="N216" s="556"/>
      <c r="O216" s="556"/>
      <c r="P216" s="556"/>
      <c r="Q216" s="556"/>
      <c r="R216" s="556"/>
      <c r="S216" s="557"/>
      <c r="T216" s="16"/>
    </row>
    <row r="217" spans="2:20" ht="15.75" thickBot="1">
      <c r="B217" s="147"/>
      <c r="C217" s="555"/>
      <c r="D217" s="556"/>
      <c r="E217" s="556"/>
      <c r="F217" s="556"/>
      <c r="G217" s="556"/>
      <c r="H217" s="556"/>
      <c r="I217" s="556"/>
      <c r="J217" s="556"/>
      <c r="K217" s="556"/>
      <c r="L217" s="556"/>
      <c r="M217" s="556"/>
      <c r="N217" s="556"/>
      <c r="O217" s="556"/>
      <c r="P217" s="556"/>
      <c r="Q217" s="556"/>
      <c r="R217" s="556"/>
      <c r="S217" s="557"/>
      <c r="T217" s="16"/>
    </row>
    <row r="218" spans="2:20">
      <c r="B218" s="147"/>
      <c r="C218" s="282"/>
      <c r="D218" s="121"/>
      <c r="E218" s="20"/>
      <c r="F218" s="20"/>
      <c r="G218" s="20"/>
      <c r="H218" s="20"/>
      <c r="I218" s="20"/>
      <c r="J218" s="20"/>
      <c r="K218" s="20"/>
      <c r="L218" s="20"/>
      <c r="M218" s="20"/>
      <c r="N218" s="20"/>
      <c r="O218" s="20"/>
      <c r="P218" s="20"/>
      <c r="Q218" s="20"/>
      <c r="R218" s="20"/>
      <c r="S218" s="21"/>
      <c r="T218" s="16"/>
    </row>
    <row r="219" spans="2:20" ht="15.75">
      <c r="B219" s="147"/>
      <c r="C219" s="299" t="s">
        <v>66</v>
      </c>
      <c r="D219" s="302" t="s">
        <v>390</v>
      </c>
      <c r="E219" s="118"/>
      <c r="F219" s="118"/>
      <c r="G219" s="118"/>
      <c r="H219" s="118"/>
      <c r="I219" s="118"/>
      <c r="J219" s="118"/>
      <c r="K219" s="118"/>
      <c r="L219" s="118"/>
      <c r="M219" s="118"/>
      <c r="N219" s="118"/>
      <c r="O219" s="118"/>
      <c r="P219" s="118"/>
      <c r="Q219" s="118"/>
      <c r="R219" s="118"/>
      <c r="S219" s="122"/>
      <c r="T219" s="16"/>
    </row>
    <row r="220" spans="2:20" ht="15.75" thickBot="1">
      <c r="B220" s="147"/>
      <c r="C220" s="282"/>
      <c r="D220" s="556"/>
      <c r="E220" s="556"/>
      <c r="F220" s="556"/>
      <c r="G220" s="556"/>
      <c r="H220" s="556"/>
      <c r="I220" s="556"/>
      <c r="J220" s="556"/>
      <c r="K220" s="556"/>
      <c r="L220" s="556"/>
      <c r="M220" s="556"/>
      <c r="N220" s="556"/>
      <c r="O220" s="556"/>
      <c r="P220" s="556"/>
      <c r="Q220" s="556"/>
      <c r="R220" s="556"/>
      <c r="S220" s="557"/>
      <c r="T220" s="16"/>
    </row>
    <row r="221" spans="2:20" ht="15.75" thickBot="1">
      <c r="B221" s="147"/>
      <c r="C221" s="555"/>
      <c r="D221" s="556"/>
      <c r="E221" s="556"/>
      <c r="F221" s="556"/>
      <c r="G221" s="556"/>
      <c r="H221" s="556"/>
      <c r="I221" s="556"/>
      <c r="J221" s="556"/>
      <c r="K221" s="556"/>
      <c r="L221" s="556"/>
      <c r="M221" s="556"/>
      <c r="N221" s="556"/>
      <c r="O221" s="556"/>
      <c r="P221" s="556"/>
      <c r="Q221" s="556"/>
      <c r="R221" s="556"/>
      <c r="S221" s="557"/>
      <c r="T221" s="16"/>
    </row>
    <row r="222" spans="2:20" ht="15.75" thickBot="1">
      <c r="B222" s="147"/>
      <c r="C222" s="555"/>
      <c r="D222" s="556"/>
      <c r="E222" s="556"/>
      <c r="F222" s="556"/>
      <c r="G222" s="556"/>
      <c r="H222" s="556"/>
      <c r="I222" s="556"/>
      <c r="J222" s="556"/>
      <c r="K222" s="556"/>
      <c r="L222" s="556"/>
      <c r="M222" s="556"/>
      <c r="N222" s="556"/>
      <c r="O222" s="556"/>
      <c r="P222" s="556"/>
      <c r="Q222" s="556"/>
      <c r="R222" s="556"/>
      <c r="S222" s="557"/>
      <c r="T222" s="16"/>
    </row>
    <row r="223" spans="2:20">
      <c r="B223" s="147"/>
      <c r="C223" s="306"/>
      <c r="D223" s="307"/>
      <c r="E223" s="308"/>
      <c r="F223" s="308"/>
      <c r="G223" s="308"/>
      <c r="H223" s="308"/>
      <c r="I223" s="308"/>
      <c r="J223" s="308"/>
      <c r="K223" s="308"/>
      <c r="L223" s="308"/>
      <c r="M223" s="308"/>
      <c r="N223" s="308"/>
      <c r="O223" s="308"/>
      <c r="P223" s="308"/>
      <c r="Q223" s="308"/>
      <c r="R223" s="308"/>
      <c r="S223" s="309"/>
      <c r="T223" s="16"/>
    </row>
    <row r="224" spans="2:20">
      <c r="B224" s="147"/>
      <c r="C224" s="298"/>
      <c r="D224" s="58"/>
      <c r="E224" s="1"/>
      <c r="F224" s="1"/>
      <c r="G224" s="1"/>
      <c r="H224" s="1"/>
      <c r="I224" s="1"/>
      <c r="J224" s="1"/>
      <c r="K224" s="1"/>
      <c r="L224" s="1"/>
      <c r="M224" s="1"/>
      <c r="N224" s="1"/>
      <c r="O224" s="1"/>
      <c r="P224" s="1"/>
      <c r="Q224" s="1"/>
      <c r="R224" s="1"/>
      <c r="S224" s="1"/>
      <c r="T224" s="16"/>
    </row>
    <row r="225" spans="2:20" ht="15.75" thickBot="1">
      <c r="B225" s="124"/>
      <c r="C225" s="125"/>
      <c r="D225" s="125"/>
      <c r="E225" s="125"/>
      <c r="F225" s="125"/>
      <c r="G225" s="125"/>
      <c r="H225" s="125"/>
      <c r="I225" s="125"/>
      <c r="J225" s="125"/>
      <c r="K225" s="125"/>
      <c r="L225" s="125"/>
      <c r="M225" s="125"/>
      <c r="N225" s="125"/>
      <c r="O225" s="125"/>
      <c r="P225" s="125"/>
      <c r="Q225" s="125"/>
      <c r="R225" s="125"/>
      <c r="S225" s="125"/>
      <c r="T225" s="126"/>
    </row>
    <row r="226" spans="2:20" ht="15.75" thickTop="1">
      <c r="B226" s="335"/>
      <c r="C226" s="335"/>
      <c r="D226" s="335"/>
      <c r="E226" s="335"/>
      <c r="F226" s="335"/>
      <c r="G226" s="335"/>
      <c r="H226" s="335"/>
      <c r="I226" s="335"/>
      <c r="J226" s="335"/>
      <c r="K226" s="335"/>
      <c r="L226" s="335"/>
      <c r="M226" s="335"/>
      <c r="N226" s="335"/>
      <c r="O226" s="335"/>
      <c r="P226" s="335"/>
      <c r="Q226" s="335"/>
      <c r="R226" s="335"/>
      <c r="S226" s="335"/>
      <c r="T226" s="335"/>
    </row>
  </sheetData>
  <sheetProtection algorithmName="SHA-512" hashValue="VARs4pZ9KfPtYThJbA9GGaIr6NzVmneYSH0aincgBycJKz0KG0J/Fy1mS9Hp9Mo+lWxMPe3MZBR3h61g4hIzDw==" saltValue="ztIisNipPvKRSJTWdrRoCw==" spinCount="100000" sheet="1" objects="1" scenarios="1"/>
  <mergeCells count="91">
    <mergeCell ref="C15:E15"/>
    <mergeCell ref="D216:S216"/>
    <mergeCell ref="C217:S217"/>
    <mergeCell ref="D220:S220"/>
    <mergeCell ref="C221:S221"/>
    <mergeCell ref="J202:L202"/>
    <mergeCell ref="J203:L203"/>
    <mergeCell ref="J204:L204"/>
    <mergeCell ref="J205:L205"/>
    <mergeCell ref="J206:L206"/>
    <mergeCell ref="J191:L191"/>
    <mergeCell ref="J192:L192"/>
    <mergeCell ref="J193:L193"/>
    <mergeCell ref="J194:L194"/>
    <mergeCell ref="J195:L195"/>
    <mergeCell ref="J196:L196"/>
    <mergeCell ref="C222:S222"/>
    <mergeCell ref="J212:L212"/>
    <mergeCell ref="J213:L213"/>
    <mergeCell ref="Q215:S215"/>
    <mergeCell ref="J207:L207"/>
    <mergeCell ref="J208:L208"/>
    <mergeCell ref="J209:L209"/>
    <mergeCell ref="J210:L210"/>
    <mergeCell ref="J211:L211"/>
    <mergeCell ref="J197:L197"/>
    <mergeCell ref="J198:L198"/>
    <mergeCell ref="J199:L199"/>
    <mergeCell ref="J200:L200"/>
    <mergeCell ref="J201:L201"/>
    <mergeCell ref="D182:J182"/>
    <mergeCell ref="Q184:S184"/>
    <mergeCell ref="C16:E16"/>
    <mergeCell ref="C17:E17"/>
    <mergeCell ref="C24:C25"/>
    <mergeCell ref="C48:C49"/>
    <mergeCell ref="C68:C69"/>
    <mergeCell ref="D68:I69"/>
    <mergeCell ref="C51:C52"/>
    <mergeCell ref="C60:S60"/>
    <mergeCell ref="C64:C66"/>
    <mergeCell ref="K65:S65"/>
    <mergeCell ref="K66:S66"/>
    <mergeCell ref="K67:S67"/>
    <mergeCell ref="C148:C152"/>
    <mergeCell ref="N169:P169"/>
    <mergeCell ref="K9:S9"/>
    <mergeCell ref="D162:J162"/>
    <mergeCell ref="N166:P166"/>
    <mergeCell ref="N167:P167"/>
    <mergeCell ref="N168:P168"/>
    <mergeCell ref="S21:S22"/>
    <mergeCell ref="C10:E10"/>
    <mergeCell ref="K10:O10"/>
    <mergeCell ref="P10:S10"/>
    <mergeCell ref="C11:E11"/>
    <mergeCell ref="K11:O11"/>
    <mergeCell ref="P11:S11"/>
    <mergeCell ref="K12:O12"/>
    <mergeCell ref="P12:S12"/>
    <mergeCell ref="K14:O14"/>
    <mergeCell ref="S148:S152"/>
    <mergeCell ref="N170:P170"/>
    <mergeCell ref="K64:S64"/>
    <mergeCell ref="C142:C147"/>
    <mergeCell ref="S142:S147"/>
    <mergeCell ref="C70:C72"/>
    <mergeCell ref="D70:I72"/>
    <mergeCell ref="C135:C141"/>
    <mergeCell ref="C81:C82"/>
    <mergeCell ref="D81:I82"/>
    <mergeCell ref="C89:C90"/>
    <mergeCell ref="C97:C98"/>
    <mergeCell ref="C114:C115"/>
    <mergeCell ref="C121:C127"/>
    <mergeCell ref="C14:E14"/>
    <mergeCell ref="G10:J10"/>
    <mergeCell ref="S135:S141"/>
    <mergeCell ref="S121:S127"/>
    <mergeCell ref="S48:S49"/>
    <mergeCell ref="S24:S25"/>
    <mergeCell ref="C53:C59"/>
    <mergeCell ref="S53:S59"/>
    <mergeCell ref="P14:S14"/>
    <mergeCell ref="C12:E12"/>
    <mergeCell ref="K17:O17"/>
    <mergeCell ref="P17:S17"/>
    <mergeCell ref="C18:E18"/>
    <mergeCell ref="K18:O18"/>
    <mergeCell ref="P18:S18"/>
    <mergeCell ref="C21:C22"/>
  </mergeCells>
  <phoneticPr fontId="47" type="noConversion"/>
  <dataValidations xWindow="1695" yWindow="602" count="3">
    <dataValidation type="list" showInputMessage="1" showErrorMessage="1" error="Please select from the list" promptTitle="Please select " prompt="Please select " sqref="S67">
      <formula1>ABC</formula1>
    </dataValidation>
    <dataValidation type="list" allowBlank="1" showInputMessage="1" showErrorMessage="1" promptTitle="Please Select" sqref="S106:S107">
      <formula1>$B$92:$B$96</formula1>
    </dataValidation>
    <dataValidation allowBlank="1" showInputMessage="1" showErrorMessage="1" promptTitle="Please Select" sqref="S99:S100"/>
  </dataValidations>
  <pageMargins left="0.7" right="0.7" top="0.75" bottom="0.75" header="0.3" footer="0.3"/>
  <pageSetup paperSize="9" scale="45" orientation="portrait" r:id="rId1"/>
  <rowBreaks count="1" manualBreakCount="1">
    <brk id="118" min="1" max="19" man="1"/>
  </rowBreaks>
  <colBreaks count="1" manualBreakCount="1">
    <brk id="20" max="1048575" man="1"/>
  </colBreaks>
  <drawing r:id="rId2"/>
  <extLst>
    <ext xmlns:x14="http://schemas.microsoft.com/office/spreadsheetml/2009/9/main" uri="{CCE6A557-97BC-4b89-ADB6-D9C93CAAB3DF}">
      <x14:dataValidations xmlns:xm="http://schemas.microsoft.com/office/excel/2006/main" xWindow="1695" yWindow="602" count="16">
        <x14:dataValidation type="list" allowBlank="1" showErrorMessage="1" promptTitle="Please Select" prompt="Please Select Best Suitable Option">
          <x14:formula1>
            <xm:f>Blank!$A$110:$A$115</xm:f>
          </x14:formula1>
          <xm:sqref>S121:S127</xm:sqref>
        </x14:dataValidation>
        <x14:dataValidation type="list" allowBlank="1" showInputMessage="1" showErrorMessage="1" promptTitle="Please Select">
          <x14:formula1>
            <xm:f>Blank!$B$76:$B$79</xm:f>
          </x14:formula1>
          <xm:sqref>S91</xm:sqref>
        </x14:dataValidation>
        <x14:dataValidation type="list" allowBlank="1" showInputMessage="1" showErrorMessage="1" promptTitle="Please Select">
          <x14:formula1>
            <xm:f>Blank!$B$83:$B$87</xm:f>
          </x14:formula1>
          <xm:sqref>S98</xm:sqref>
        </x14:dataValidation>
        <x14:dataValidation type="list" allowBlank="1" showErrorMessage="1" promptTitle="Please Select" prompt="Please Select Best Suitable Option">
          <x14:formula1>
            <xm:f>Blank!$A$124:$A$129</xm:f>
          </x14:formula1>
          <xm:sqref>S135:S147</xm:sqref>
        </x14:dataValidation>
        <x14:dataValidation type="list" allowBlank="1" showInputMessage="1" showErrorMessage="1" promptTitle="Please Select">
          <x14:formula1>
            <xm:f>Blank!$B$22:$B$30</xm:f>
          </x14:formula1>
          <xm:sqref>S46:S47</xm:sqref>
        </x14:dataValidation>
        <x14:dataValidation type="list" allowBlank="1" showErrorMessage="1" promptTitle="Please Select" prompt="Please Select Best Suitable Option">
          <x14:formula1>
            <xm:f>Blank!$A$124:$A$128</xm:f>
          </x14:formula1>
          <xm:sqref>S148:S152</xm:sqref>
        </x14:dataValidation>
        <x14:dataValidation type="list" showErrorMessage="1" error="Please select from the list" promptTitle="Please select " prompt="Please Select">
          <x14:formula1>
            <xm:f>Blank!$A$152:$A$156</xm:f>
          </x14:formula1>
          <xm:sqref>S178</xm:sqref>
        </x14:dataValidation>
        <x14:dataValidation type="list" showErrorMessage="1" error="Please select from the list" promptTitle="Please select " prompt="Please Select">
          <x14:formula1>
            <xm:f>Blank!$C$152:$C$157</xm:f>
          </x14:formula1>
          <xm:sqref>S179</xm:sqref>
        </x14:dataValidation>
        <x14:dataValidation type="list" showErrorMessage="1" error="Please select from the list" promptTitle="Please select " prompt="Please Select">
          <x14:formula1>
            <xm:f>Blank!$E$152:$E$157</xm:f>
          </x14:formula1>
          <xm:sqref>S180</xm:sqref>
        </x14:dataValidation>
        <x14:dataValidation type="list" allowBlank="1" showInputMessage="1" showErrorMessage="1" promptTitle="Please Select">
          <x14:formula1>
            <xm:f>Blank!$B$90:$B$94</xm:f>
          </x14:formula1>
          <xm:sqref>S102</xm:sqref>
        </x14:dataValidation>
        <x14:dataValidation type="list" allowBlank="1" showInputMessage="1" showErrorMessage="1" promptTitle="Please Select">
          <x14:formula1>
            <xm:f>Blank!$D$90:$D$93</xm:f>
          </x14:formula1>
          <xm:sqref>S103</xm:sqref>
        </x14:dataValidation>
        <x14:dataValidation type="list" allowBlank="1" showInputMessage="1" showErrorMessage="1" promptTitle="Please Select">
          <x14:formula1>
            <xm:f>Blank!$F$90:$F$93</xm:f>
          </x14:formula1>
          <xm:sqref>S104</xm:sqref>
        </x14:dataValidation>
        <x14:dataValidation type="list" allowBlank="1" showInputMessage="1" showErrorMessage="1" promptTitle="Please Select">
          <x14:formula1>
            <xm:f>Blank!$H$90:$H$95</xm:f>
          </x14:formula1>
          <xm:sqref>S105</xm:sqref>
        </x14:dataValidation>
        <x14:dataValidation type="list" showErrorMessage="1" error="Please select from the list" promptTitle="Please select " prompt="Please select ">
          <x14:formula1>
            <xm:f>Blank!$B$14:$B$16</xm:f>
          </x14:formula1>
          <xm:sqref>Q215:S215 S20:S45 S48:S52 K64:S64 S68:S73 S75 S80:S88 S95:S97 S110:S114 S116:S117 S128:S131 S153:S159 N166:P170 Q184:S184 J191:L213</xm:sqref>
        </x14:dataValidation>
        <x14:dataValidation type="list" allowBlank="1" showErrorMessage="1" promptTitle="Please Select" prompt="Please Select Best Suitable Option">
          <x14:formula1>
            <xm:f>Blank!$B$43:$B$48</xm:f>
          </x14:formula1>
          <xm:sqref>S53:S59</xm:sqref>
        </x14:dataValidation>
        <x14:dataValidation type="list" showErrorMessage="1" error="Please select from the list" promptTitle="Please select " prompt="Please select ">
          <x14:formula1>
            <xm:f>Blank!$B$4:$B$6</xm:f>
          </x14:formula1>
          <xm:sqref>F11:F18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dimension ref="B1:R36"/>
  <sheetViews>
    <sheetView showGridLines="0" view="pageBreakPreview" zoomScale="85" zoomScaleNormal="100" zoomScaleSheetLayoutView="85" workbookViewId="0">
      <selection activeCell="E41" sqref="E41"/>
    </sheetView>
  </sheetViews>
  <sheetFormatPr defaultColWidth="9.140625" defaultRowHeight="15"/>
  <cols>
    <col min="1" max="2" width="9.140625" style="152"/>
    <col min="3" max="3" width="39.85546875" style="152" bestFit="1" customWidth="1"/>
    <col min="4" max="4" width="18.42578125" style="152" bestFit="1" customWidth="1"/>
    <col min="5" max="5" width="20.42578125" style="152" bestFit="1" customWidth="1"/>
    <col min="6" max="6" width="14.42578125" style="152" bestFit="1" customWidth="1"/>
    <col min="7" max="9" width="9.140625" style="152"/>
    <col min="10" max="10" width="11.140625" style="152" bestFit="1" customWidth="1"/>
    <col min="11" max="11" width="20.42578125" style="152" bestFit="1" customWidth="1"/>
    <col min="12" max="13" width="9.140625" style="152"/>
    <col min="14" max="14" width="9.28515625" style="152" customWidth="1"/>
    <col min="15" max="15" width="50.85546875" style="152" bestFit="1" customWidth="1"/>
    <col min="16" max="16384" width="9.140625" style="152"/>
  </cols>
  <sheetData>
    <row r="1" spans="2:18" ht="15.75" thickBot="1"/>
    <row r="2" spans="2:18" ht="15.75" thickTop="1">
      <c r="B2" s="341"/>
      <c r="C2" s="342"/>
      <c r="D2" s="342"/>
      <c r="E2" s="342"/>
      <c r="F2" s="342"/>
      <c r="G2" s="342"/>
      <c r="H2" s="342"/>
      <c r="I2" s="342"/>
      <c r="J2" s="342"/>
      <c r="K2" s="342"/>
      <c r="L2" s="342"/>
      <c r="M2" s="342"/>
      <c r="N2" s="342"/>
      <c r="O2" s="342"/>
      <c r="P2" s="342"/>
      <c r="Q2" s="342"/>
      <c r="R2" s="343"/>
    </row>
    <row r="3" spans="2:18">
      <c r="B3" s="344"/>
      <c r="C3" s="156"/>
      <c r="D3" s="156"/>
      <c r="E3" s="156"/>
      <c r="F3" s="156"/>
      <c r="G3" s="156"/>
      <c r="H3" s="156"/>
      <c r="I3" s="156"/>
      <c r="J3" s="156"/>
      <c r="K3" s="156"/>
      <c r="L3" s="156"/>
      <c r="M3" s="156"/>
      <c r="N3" s="156"/>
      <c r="O3" s="156"/>
      <c r="P3" s="156"/>
      <c r="Q3" s="156"/>
      <c r="R3" s="345"/>
    </row>
    <row r="4" spans="2:18">
      <c r="B4" s="344"/>
      <c r="C4" s="156"/>
      <c r="D4" s="156"/>
      <c r="E4" s="156"/>
      <c r="F4" s="156"/>
      <c r="G4" s="156"/>
      <c r="H4" s="156"/>
      <c r="I4" s="156"/>
      <c r="J4" s="156"/>
      <c r="K4" s="156"/>
      <c r="L4" s="156"/>
      <c r="M4" s="156"/>
      <c r="N4" s="156"/>
      <c r="O4" s="156"/>
      <c r="P4" s="156"/>
      <c r="Q4" s="156"/>
      <c r="R4" s="345"/>
    </row>
    <row r="5" spans="2:18" ht="15.75" thickBot="1">
      <c r="B5" s="344"/>
      <c r="C5" s="156"/>
      <c r="D5" s="156"/>
      <c r="E5" s="156"/>
      <c r="F5" s="156"/>
      <c r="G5" s="156"/>
      <c r="H5" s="156"/>
      <c r="I5" s="156"/>
      <c r="J5" s="156"/>
      <c r="K5" s="156"/>
      <c r="L5" s="156"/>
      <c r="M5" s="156"/>
      <c r="N5" s="156"/>
      <c r="O5" s="156"/>
      <c r="P5" s="156"/>
      <c r="Q5" s="156"/>
      <c r="R5" s="345"/>
    </row>
    <row r="6" spans="2:18" ht="19.5" thickBot="1">
      <c r="B6" s="344"/>
      <c r="C6" s="153" t="s">
        <v>365</v>
      </c>
      <c r="D6" s="154" t="s">
        <v>367</v>
      </c>
      <c r="E6" s="154" t="s">
        <v>366</v>
      </c>
      <c r="F6" s="155" t="s">
        <v>368</v>
      </c>
      <c r="G6" s="156"/>
      <c r="H6" s="156"/>
      <c r="I6" s="156"/>
      <c r="J6" s="156"/>
      <c r="K6" s="156"/>
      <c r="L6" s="156"/>
      <c r="M6" s="156"/>
      <c r="N6" s="156"/>
      <c r="O6" s="156"/>
      <c r="P6" s="156"/>
      <c r="Q6" s="156"/>
      <c r="R6" s="345"/>
    </row>
    <row r="7" spans="2:18" ht="15.75">
      <c r="B7" s="344"/>
      <c r="C7" s="157" t="s">
        <v>160</v>
      </c>
      <c r="D7" s="158">
        <f>Blank!K5</f>
        <v>0</v>
      </c>
      <c r="E7" s="159">
        <v>35</v>
      </c>
      <c r="F7" s="158">
        <f t="shared" ref="F7:F17" si="0">D7/E7*100</f>
        <v>0</v>
      </c>
      <c r="G7" s="160"/>
      <c r="H7" s="160"/>
      <c r="I7" s="160"/>
      <c r="J7" s="156"/>
      <c r="K7" s="156"/>
      <c r="L7" s="156"/>
      <c r="M7" s="156"/>
      <c r="N7" s="156"/>
      <c r="O7" s="156"/>
      <c r="P7" s="156"/>
      <c r="Q7" s="156"/>
      <c r="R7" s="345"/>
    </row>
    <row r="8" spans="2:18" ht="18.75">
      <c r="B8" s="344"/>
      <c r="C8" s="157" t="s">
        <v>223</v>
      </c>
      <c r="D8" s="158">
        <f>Blank!K54</f>
        <v>0</v>
      </c>
      <c r="E8" s="159">
        <v>10</v>
      </c>
      <c r="F8" s="158">
        <f t="shared" si="0"/>
        <v>0</v>
      </c>
      <c r="G8" s="160"/>
      <c r="H8" s="160"/>
      <c r="I8" s="160"/>
      <c r="J8" s="156"/>
      <c r="K8" s="156"/>
      <c r="L8" s="156"/>
      <c r="M8" s="156"/>
      <c r="N8" s="161" t="s">
        <v>376</v>
      </c>
      <c r="O8" s="161" t="s">
        <v>377</v>
      </c>
      <c r="P8" s="156"/>
      <c r="Q8" s="156"/>
      <c r="R8" s="345"/>
    </row>
    <row r="9" spans="2:18" ht="15.75">
      <c r="B9" s="344"/>
      <c r="C9" s="157" t="s">
        <v>233</v>
      </c>
      <c r="D9" s="158">
        <f>Blank!K69</f>
        <v>0</v>
      </c>
      <c r="E9" s="159">
        <v>5</v>
      </c>
      <c r="F9" s="158">
        <f t="shared" si="0"/>
        <v>0</v>
      </c>
      <c r="G9" s="160"/>
      <c r="H9" s="160"/>
      <c r="I9" s="160"/>
      <c r="J9" s="156"/>
      <c r="K9" s="156"/>
      <c r="L9" s="156"/>
      <c r="M9" s="156"/>
      <c r="N9" s="162" t="s">
        <v>380</v>
      </c>
      <c r="O9" s="162" t="s">
        <v>382</v>
      </c>
      <c r="P9" s="156"/>
      <c r="Q9" s="156"/>
      <c r="R9" s="345"/>
    </row>
    <row r="10" spans="2:18" ht="15.75">
      <c r="B10" s="344"/>
      <c r="C10" s="157" t="s">
        <v>251</v>
      </c>
      <c r="D10" s="158">
        <f>Blank!K85</f>
        <v>0</v>
      </c>
      <c r="E10" s="159">
        <v>5</v>
      </c>
      <c r="F10" s="158">
        <f t="shared" si="0"/>
        <v>0</v>
      </c>
      <c r="G10" s="160"/>
      <c r="H10" s="160"/>
      <c r="I10" s="160"/>
      <c r="J10" s="156"/>
      <c r="K10" s="156"/>
      <c r="L10" s="156"/>
      <c r="M10" s="156"/>
      <c r="N10" s="163" t="s">
        <v>378</v>
      </c>
      <c r="O10" s="163" t="s">
        <v>383</v>
      </c>
      <c r="P10" s="156"/>
      <c r="Q10" s="156"/>
      <c r="R10" s="345"/>
    </row>
    <row r="11" spans="2:18" ht="15.75">
      <c r="B11" s="344"/>
      <c r="C11" s="157" t="s">
        <v>324</v>
      </c>
      <c r="D11" s="158">
        <f>Blank!P92</f>
        <v>0</v>
      </c>
      <c r="E11" s="159">
        <v>7</v>
      </c>
      <c r="F11" s="158">
        <f t="shared" si="0"/>
        <v>0</v>
      </c>
      <c r="G11" s="160"/>
      <c r="H11" s="160"/>
      <c r="I11" s="160"/>
      <c r="J11" s="156"/>
      <c r="K11" s="156"/>
      <c r="L11" s="156"/>
      <c r="M11" s="156"/>
      <c r="N11" s="164" t="s">
        <v>379</v>
      </c>
      <c r="O11" s="164" t="s">
        <v>384</v>
      </c>
      <c r="P11" s="156"/>
      <c r="Q11" s="156"/>
      <c r="R11" s="345"/>
    </row>
    <row r="12" spans="2:18" ht="15.75">
      <c r="B12" s="344"/>
      <c r="C12" s="157" t="s">
        <v>62</v>
      </c>
      <c r="D12" s="158">
        <f>Blank!K101</f>
        <v>0</v>
      </c>
      <c r="E12" s="159">
        <v>5</v>
      </c>
      <c r="F12" s="158">
        <f t="shared" si="0"/>
        <v>0</v>
      </c>
      <c r="G12" s="160"/>
      <c r="H12" s="160"/>
      <c r="I12" s="160"/>
      <c r="J12" s="156"/>
      <c r="K12" s="156"/>
      <c r="L12" s="156"/>
      <c r="M12" s="156"/>
      <c r="N12" s="165" t="s">
        <v>381</v>
      </c>
      <c r="O12" s="165" t="s">
        <v>385</v>
      </c>
      <c r="P12" s="156"/>
      <c r="Q12" s="156"/>
      <c r="R12" s="345"/>
    </row>
    <row r="13" spans="2:18" ht="15.75">
      <c r="B13" s="344"/>
      <c r="C13" s="157" t="s">
        <v>267</v>
      </c>
      <c r="D13" s="158">
        <f>Blank!K111</f>
        <v>0</v>
      </c>
      <c r="E13" s="159">
        <v>5</v>
      </c>
      <c r="F13" s="158">
        <f t="shared" si="0"/>
        <v>0</v>
      </c>
      <c r="G13" s="160"/>
      <c r="H13" s="160"/>
      <c r="I13" s="160"/>
      <c r="J13" s="156"/>
      <c r="K13" s="156"/>
      <c r="L13" s="156"/>
      <c r="M13" s="156"/>
      <c r="N13" s="156"/>
      <c r="O13" s="156"/>
      <c r="P13" s="156"/>
      <c r="Q13" s="156"/>
      <c r="R13" s="345"/>
    </row>
    <row r="14" spans="2:18" ht="15.75">
      <c r="B14" s="344"/>
      <c r="C14" s="157" t="s">
        <v>278</v>
      </c>
      <c r="D14" s="158">
        <f>Blank!K125</f>
        <v>0</v>
      </c>
      <c r="E14" s="159">
        <v>15</v>
      </c>
      <c r="F14" s="158">
        <f t="shared" si="0"/>
        <v>0</v>
      </c>
      <c r="G14" s="160"/>
      <c r="H14" s="160"/>
      <c r="I14" s="160"/>
      <c r="J14" s="156"/>
      <c r="K14" s="156"/>
      <c r="L14" s="156"/>
      <c r="M14" s="156"/>
      <c r="N14" s="156"/>
      <c r="O14" s="156"/>
      <c r="P14" s="156"/>
      <c r="Q14" s="156"/>
      <c r="R14" s="345"/>
    </row>
    <row r="15" spans="2:18" ht="15.75">
      <c r="B15" s="344"/>
      <c r="C15" s="143" t="s">
        <v>292</v>
      </c>
      <c r="D15" s="144">
        <f>Blank!L156</f>
        <v>0</v>
      </c>
      <c r="E15" s="145">
        <v>3</v>
      </c>
      <c r="F15" s="158">
        <f t="shared" si="0"/>
        <v>0</v>
      </c>
      <c r="G15" s="142"/>
      <c r="H15" s="142"/>
      <c r="I15" s="142"/>
      <c r="J15" s="156"/>
      <c r="K15" s="156"/>
      <c r="L15" s="156"/>
      <c r="M15" s="156"/>
      <c r="N15" s="156"/>
      <c r="O15" s="156"/>
      <c r="P15" s="156"/>
      <c r="Q15" s="156"/>
      <c r="R15" s="345"/>
    </row>
    <row r="16" spans="2:18" ht="15.75">
      <c r="B16" s="344"/>
      <c r="C16" s="157" t="s">
        <v>308</v>
      </c>
      <c r="D16" s="158">
        <f>Blank!L168</f>
        <v>0</v>
      </c>
      <c r="E16" s="159">
        <v>5</v>
      </c>
      <c r="F16" s="158">
        <f t="shared" si="0"/>
        <v>0</v>
      </c>
      <c r="G16" s="160"/>
      <c r="H16" s="160"/>
      <c r="I16" s="160"/>
      <c r="J16" s="156"/>
      <c r="K16" s="156"/>
      <c r="L16" s="156"/>
      <c r="M16" s="156"/>
      <c r="N16" s="156"/>
      <c r="O16" s="156"/>
      <c r="P16" s="156"/>
      <c r="Q16" s="156"/>
      <c r="R16" s="345"/>
    </row>
    <row r="17" spans="2:18" ht="16.5" thickBot="1">
      <c r="B17" s="344"/>
      <c r="C17" s="157" t="s">
        <v>391</v>
      </c>
      <c r="D17" s="158">
        <f>Blank!L177</f>
        <v>0</v>
      </c>
      <c r="E17" s="159">
        <v>5</v>
      </c>
      <c r="F17" s="158">
        <f t="shared" si="0"/>
        <v>0</v>
      </c>
      <c r="G17" s="160"/>
      <c r="H17" s="160"/>
      <c r="I17" s="160"/>
      <c r="J17" s="156"/>
      <c r="K17" s="156"/>
      <c r="L17" s="156"/>
      <c r="M17" s="156"/>
      <c r="N17" s="156"/>
      <c r="O17" s="156"/>
      <c r="P17" s="156"/>
      <c r="Q17" s="156"/>
      <c r="R17" s="345"/>
    </row>
    <row r="18" spans="2:18" ht="16.5" thickBot="1">
      <c r="B18" s="344"/>
      <c r="C18" s="166" t="s">
        <v>374</v>
      </c>
      <c r="D18" s="167">
        <f>IF(Blank!$F$12=0,0,SUM(D7:D17))</f>
        <v>0</v>
      </c>
      <c r="E18" s="168">
        <f>SUM(E7:E17)</f>
        <v>100</v>
      </c>
      <c r="F18" s="169">
        <f>IF(Blank!$F$12=0,0,(D18/E18)*100)</f>
        <v>0</v>
      </c>
      <c r="G18" s="156"/>
      <c r="H18" s="156"/>
      <c r="I18" s="156"/>
      <c r="J18" s="156"/>
      <c r="K18" s="156"/>
      <c r="L18" s="156"/>
      <c r="M18" s="156"/>
      <c r="N18" s="156"/>
      <c r="O18" s="156"/>
      <c r="P18" s="156"/>
      <c r="Q18" s="156"/>
      <c r="R18" s="345"/>
    </row>
    <row r="19" spans="2:18">
      <c r="B19" s="344"/>
      <c r="C19" s="156"/>
      <c r="D19" s="156"/>
      <c r="E19" s="170"/>
      <c r="F19" s="156"/>
      <c r="G19" s="156"/>
      <c r="H19" s="156"/>
      <c r="I19" s="156"/>
      <c r="J19" s="156"/>
      <c r="K19" s="156"/>
      <c r="L19" s="156"/>
      <c r="M19" s="156"/>
      <c r="N19" s="156"/>
      <c r="O19" s="156"/>
      <c r="P19" s="156"/>
      <c r="Q19" s="156"/>
      <c r="R19" s="345"/>
    </row>
    <row r="20" spans="2:18">
      <c r="B20" s="344"/>
      <c r="C20" s="156"/>
      <c r="D20" s="156"/>
      <c r="E20" s="156"/>
      <c r="F20" s="156"/>
      <c r="G20" s="156"/>
      <c r="H20" s="156"/>
      <c r="I20" s="156"/>
      <c r="J20" s="156"/>
      <c r="K20" s="156"/>
      <c r="L20" s="156"/>
      <c r="M20" s="156"/>
      <c r="N20" s="156"/>
      <c r="O20" s="156"/>
      <c r="P20" s="156"/>
      <c r="Q20" s="156"/>
      <c r="R20" s="345"/>
    </row>
    <row r="21" spans="2:18">
      <c r="B21" s="344"/>
      <c r="C21" s="156"/>
      <c r="D21" s="156"/>
      <c r="E21" s="156"/>
      <c r="F21" s="156"/>
      <c r="G21" s="156"/>
      <c r="H21" s="156"/>
      <c r="I21" s="156"/>
      <c r="J21" s="156"/>
      <c r="K21" s="156"/>
      <c r="L21" s="156"/>
      <c r="M21" s="156"/>
      <c r="N21" s="156"/>
      <c r="O21" s="156"/>
      <c r="P21" s="156"/>
      <c r="Q21" s="156"/>
      <c r="R21" s="345"/>
    </row>
    <row r="22" spans="2:18">
      <c r="B22" s="344"/>
      <c r="C22" s="156"/>
      <c r="D22" s="156"/>
      <c r="E22" s="156"/>
      <c r="F22" s="156"/>
      <c r="G22" s="156"/>
      <c r="H22" s="156"/>
      <c r="I22" s="156"/>
      <c r="J22" s="156"/>
      <c r="K22" s="156"/>
      <c r="L22" s="156"/>
      <c r="M22" s="156"/>
      <c r="N22" s="156"/>
      <c r="O22" s="156"/>
      <c r="P22" s="156"/>
      <c r="Q22" s="156"/>
      <c r="R22" s="345"/>
    </row>
    <row r="23" spans="2:18" ht="15.75" thickBot="1">
      <c r="B23" s="344"/>
      <c r="C23" s="156"/>
      <c r="D23" s="156"/>
      <c r="E23" s="156"/>
      <c r="F23" s="156"/>
      <c r="G23" s="156"/>
      <c r="H23" s="156"/>
      <c r="I23" s="156"/>
      <c r="J23" s="156"/>
      <c r="K23" s="156"/>
      <c r="L23" s="156"/>
      <c r="M23" s="156"/>
      <c r="N23" s="156"/>
      <c r="O23" s="156"/>
      <c r="P23" s="156"/>
      <c r="Q23" s="156"/>
      <c r="R23" s="345"/>
    </row>
    <row r="24" spans="2:18" ht="29.25" thickBot="1">
      <c r="B24" s="344"/>
      <c r="C24" s="156"/>
      <c r="D24" s="156"/>
      <c r="E24" s="156"/>
      <c r="F24" s="156"/>
      <c r="G24" s="156"/>
      <c r="H24" s="156"/>
      <c r="I24" s="156"/>
      <c r="J24" s="171">
        <f>D18</f>
        <v>0</v>
      </c>
      <c r="K24" s="172" t="s">
        <v>375</v>
      </c>
      <c r="L24" s="156"/>
      <c r="M24" s="156"/>
      <c r="N24" s="156"/>
      <c r="O24" s="156"/>
      <c r="P24" s="156"/>
      <c r="Q24" s="156"/>
      <c r="R24" s="345"/>
    </row>
    <row r="25" spans="2:18">
      <c r="B25" s="344"/>
      <c r="C25" s="156"/>
      <c r="D25" s="156"/>
      <c r="E25" s="156"/>
      <c r="F25" s="156"/>
      <c r="G25" s="156"/>
      <c r="H25" s="156"/>
      <c r="I25" s="156"/>
      <c r="J25" s="156"/>
      <c r="K25" s="156"/>
      <c r="L25" s="156"/>
      <c r="M25" s="156"/>
      <c r="N25" s="156"/>
      <c r="O25" s="156"/>
      <c r="P25" s="156"/>
      <c r="Q25" s="156"/>
      <c r="R25" s="345"/>
    </row>
    <row r="26" spans="2:18">
      <c r="B26" s="344"/>
      <c r="C26" s="156"/>
      <c r="D26" s="156"/>
      <c r="E26" s="156"/>
      <c r="F26" s="156"/>
      <c r="G26" s="156"/>
      <c r="H26" s="156"/>
      <c r="I26" s="156"/>
      <c r="J26" s="156"/>
      <c r="K26" s="156"/>
      <c r="L26" s="156"/>
      <c r="M26" s="156"/>
      <c r="N26" s="156"/>
      <c r="O26" s="156"/>
      <c r="P26" s="156"/>
      <c r="Q26" s="156"/>
      <c r="R26" s="345"/>
    </row>
    <row r="27" spans="2:18">
      <c r="B27" s="344"/>
      <c r="C27" s="156"/>
      <c r="D27" s="156"/>
      <c r="E27" s="156"/>
      <c r="F27" s="156"/>
      <c r="G27" s="156"/>
      <c r="H27" s="156"/>
      <c r="I27" s="156"/>
      <c r="J27" s="156"/>
      <c r="K27" s="156"/>
      <c r="L27" s="156"/>
      <c r="M27" s="156"/>
      <c r="N27" s="156"/>
      <c r="O27" s="156"/>
      <c r="P27" s="156"/>
      <c r="Q27" s="156"/>
      <c r="R27" s="345"/>
    </row>
    <row r="28" spans="2:18">
      <c r="B28" s="344"/>
      <c r="C28" s="156"/>
      <c r="D28" s="156"/>
      <c r="E28" s="156"/>
      <c r="F28" s="156"/>
      <c r="G28" s="156"/>
      <c r="H28" s="156"/>
      <c r="I28" s="156"/>
      <c r="J28" s="156"/>
      <c r="K28" s="156"/>
      <c r="L28" s="156"/>
      <c r="M28" s="156"/>
      <c r="N28" s="156"/>
      <c r="O28" s="156"/>
      <c r="P28" s="156"/>
      <c r="Q28" s="156"/>
      <c r="R28" s="345"/>
    </row>
    <row r="29" spans="2:18">
      <c r="B29" s="344"/>
      <c r="C29" s="156"/>
      <c r="D29" s="156"/>
      <c r="E29" s="156"/>
      <c r="F29" s="156"/>
      <c r="G29" s="156"/>
      <c r="H29" s="156"/>
      <c r="I29" s="156"/>
      <c r="J29" s="156"/>
      <c r="K29" s="156"/>
      <c r="L29" s="156"/>
      <c r="M29" s="156"/>
      <c r="N29" s="156"/>
      <c r="O29" s="156"/>
      <c r="P29" s="156"/>
      <c r="Q29" s="156"/>
      <c r="R29" s="345"/>
    </row>
    <row r="30" spans="2:18">
      <c r="B30" s="344"/>
      <c r="C30" s="156"/>
      <c r="D30" s="156"/>
      <c r="E30" s="156"/>
      <c r="F30" s="156"/>
      <c r="G30" s="156"/>
      <c r="H30" s="156"/>
      <c r="I30" s="156"/>
      <c r="J30" s="156"/>
      <c r="K30" s="156"/>
      <c r="L30" s="156"/>
      <c r="M30" s="156"/>
      <c r="N30" s="156"/>
      <c r="O30" s="156"/>
      <c r="P30" s="156"/>
      <c r="Q30" s="156"/>
      <c r="R30" s="345"/>
    </row>
    <row r="31" spans="2:18">
      <c r="B31" s="344"/>
      <c r="C31" s="156"/>
      <c r="D31" s="156"/>
      <c r="E31" s="156"/>
      <c r="F31" s="156"/>
      <c r="G31" s="156"/>
      <c r="H31" s="156"/>
      <c r="I31" s="156"/>
      <c r="J31" s="156"/>
      <c r="K31" s="156"/>
      <c r="L31" s="156"/>
      <c r="M31" s="156"/>
      <c r="N31" s="156"/>
      <c r="O31" s="156"/>
      <c r="P31" s="156"/>
      <c r="Q31" s="156"/>
      <c r="R31" s="345"/>
    </row>
    <row r="32" spans="2:18">
      <c r="B32" s="344"/>
      <c r="C32" s="156"/>
      <c r="D32" s="156"/>
      <c r="E32" s="156"/>
      <c r="F32" s="156"/>
      <c r="G32" s="156"/>
      <c r="H32" s="156"/>
      <c r="I32" s="156"/>
      <c r="J32" s="156"/>
      <c r="K32" s="156"/>
      <c r="L32" s="156"/>
      <c r="M32" s="156"/>
      <c r="N32" s="156"/>
      <c r="O32" s="156"/>
      <c r="P32" s="156"/>
      <c r="Q32" s="156"/>
      <c r="R32" s="345"/>
    </row>
    <row r="33" spans="2:18">
      <c r="B33" s="344"/>
      <c r="C33" s="156"/>
      <c r="D33" s="156"/>
      <c r="E33" s="156"/>
      <c r="F33" s="156"/>
      <c r="G33" s="156"/>
      <c r="H33" s="156"/>
      <c r="I33" s="156"/>
      <c r="J33" s="156"/>
      <c r="K33" s="156"/>
      <c r="L33" s="156"/>
      <c r="M33" s="156"/>
      <c r="N33" s="156"/>
      <c r="O33" s="156"/>
      <c r="P33" s="156"/>
      <c r="Q33" s="156"/>
      <c r="R33" s="345"/>
    </row>
    <row r="34" spans="2:18">
      <c r="B34" s="344"/>
      <c r="C34" s="156"/>
      <c r="D34" s="156"/>
      <c r="E34" s="156"/>
      <c r="F34" s="156"/>
      <c r="G34" s="156"/>
      <c r="H34" s="156"/>
      <c r="I34" s="156"/>
      <c r="J34" s="156"/>
      <c r="K34" s="156"/>
      <c r="L34" s="156"/>
      <c r="M34" s="156"/>
      <c r="N34" s="156"/>
      <c r="O34" s="156"/>
      <c r="P34" s="156"/>
      <c r="Q34" s="156"/>
      <c r="R34" s="345"/>
    </row>
    <row r="35" spans="2:18" ht="15.75" thickBot="1">
      <c r="B35" s="346"/>
      <c r="C35" s="347"/>
      <c r="D35" s="347"/>
      <c r="E35" s="347"/>
      <c r="F35" s="347"/>
      <c r="G35" s="347"/>
      <c r="H35" s="347"/>
      <c r="I35" s="347"/>
      <c r="J35" s="347"/>
      <c r="K35" s="347"/>
      <c r="L35" s="347"/>
      <c r="M35" s="347"/>
      <c r="N35" s="347"/>
      <c r="O35" s="347"/>
      <c r="P35" s="347"/>
      <c r="Q35" s="347"/>
      <c r="R35" s="348"/>
    </row>
    <row r="36" spans="2:18" ht="15.75" thickTop="1">
      <c r="B36" s="340"/>
      <c r="C36" s="340"/>
      <c r="D36" s="340"/>
      <c r="E36" s="340"/>
      <c r="F36" s="340"/>
      <c r="G36" s="340"/>
      <c r="H36" s="340"/>
      <c r="I36" s="340"/>
      <c r="J36" s="340"/>
      <c r="K36" s="340"/>
      <c r="L36" s="340"/>
      <c r="M36" s="340"/>
      <c r="N36" s="340"/>
      <c r="O36" s="340"/>
      <c r="P36" s="340"/>
      <c r="Q36" s="340"/>
      <c r="R36" s="340"/>
    </row>
  </sheetData>
  <sheetProtection algorithmName="SHA-512" hashValue="pR9+eUt9wXWM+4Qie7iuQfPUD3ARu67PjegxmuwY4sy+Tn8+RkrYDsg+wd1Kjep7rJAc6KOmk2b0xbZgA2mNOw==" saltValue="CA80aPnzn8vPXJ2CzD0qog==" spinCount="100000" sheet="1" objects="1" scenarios="1"/>
  <phoneticPr fontId="47" type="noConversion"/>
  <conditionalFormatting sqref="J14">
    <cfRule type="colorScale" priority="4">
      <colorScale>
        <cfvo type="min"/>
        <cfvo type="percentile" val="50"/>
        <cfvo type="max"/>
        <color rgb="FFF8696B"/>
        <color rgb="FFFFEB84"/>
        <color rgb="FF63BE7B"/>
      </colorScale>
    </cfRule>
  </conditionalFormatting>
  <conditionalFormatting sqref="U16:U17">
    <cfRule type="colorScale" priority="1">
      <colorScale>
        <cfvo type="min"/>
        <cfvo type="percentile" val="50"/>
        <cfvo type="max"/>
        <color rgb="FFF8696B"/>
        <color rgb="FFFFEB84"/>
        <color rgb="FF63BE7B"/>
      </colorScale>
    </cfRule>
  </conditionalFormatting>
  <pageMargins left="0.7" right="0.7" top="0.75" bottom="0.75" header="0.3" footer="0.3"/>
  <pageSetup paperSize="9" scale="31"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dimension ref="A2:AK201"/>
  <sheetViews>
    <sheetView workbookViewId="0">
      <selection activeCell="C7" sqref="A1:XFD1048576"/>
    </sheetView>
  </sheetViews>
  <sheetFormatPr defaultColWidth="9.140625" defaultRowHeight="15"/>
  <cols>
    <col min="1" max="16384" width="9.140625" style="562"/>
  </cols>
  <sheetData>
    <row r="2" spans="1:37">
      <c r="A2" s="561"/>
      <c r="B2" s="561"/>
    </row>
    <row r="3" spans="1:37">
      <c r="A3" s="561"/>
      <c r="B3" s="561"/>
    </row>
    <row r="4" spans="1:37">
      <c r="A4" s="561"/>
      <c r="B4" s="561" t="s">
        <v>212</v>
      </c>
      <c r="F4" s="562">
        <f>IF('TECHNICAL REQUIREMENTS'!F11=$B$5,10,0)</f>
        <v>0</v>
      </c>
      <c r="G4" s="562">
        <v>10</v>
      </c>
      <c r="H4" s="562">
        <f>IF(F12=0,0,IF($F$41=1,SUM(F12:F43),SUM(F12:F41)+F43))</f>
        <v>0</v>
      </c>
      <c r="I4" s="562">
        <v>35</v>
      </c>
    </row>
    <row r="5" spans="1:37">
      <c r="A5" s="561"/>
      <c r="B5" s="561" t="s">
        <v>350</v>
      </c>
      <c r="F5" s="562">
        <f>IF('TECHNICAL REQUIREMENTS'!F12=$B$5,7,0)</f>
        <v>0</v>
      </c>
      <c r="G5" s="562">
        <v>7</v>
      </c>
      <c r="H5" s="562">
        <f>IF($F$41=1,32,31)</f>
        <v>31</v>
      </c>
      <c r="K5" s="562">
        <f>$I$4*$H$4/$H$5</f>
        <v>0</v>
      </c>
    </row>
    <row r="6" spans="1:37">
      <c r="A6" s="561"/>
      <c r="B6" s="561" t="s">
        <v>351</v>
      </c>
      <c r="F6" s="562">
        <f>IF('TECHNICAL REQUIREMENTS'!F13=$B$5,5,0)</f>
        <v>0</v>
      </c>
      <c r="G6" s="562">
        <v>5</v>
      </c>
    </row>
    <row r="7" spans="1:37">
      <c r="A7" s="561"/>
      <c r="F7" s="562">
        <f>IF('TECHNICAL REQUIREMENTS'!F14=$B$5,3,0)</f>
        <v>0</v>
      </c>
      <c r="G7" s="562">
        <v>3</v>
      </c>
    </row>
    <row r="8" spans="1:37">
      <c r="A8" s="561"/>
      <c r="B8" s="561"/>
      <c r="F8" s="562">
        <f>IF('TECHNICAL REQUIREMENTS'!F15=$B$5,2,0)</f>
        <v>0</v>
      </c>
      <c r="G8" s="562">
        <v>2</v>
      </c>
    </row>
    <row r="9" spans="1:37">
      <c r="A9" s="561"/>
      <c r="B9" s="561"/>
      <c r="F9" s="562">
        <f>IF('TECHNICAL REQUIREMENTS'!F16=$B$5,1,0)</f>
        <v>0</v>
      </c>
      <c r="G9" s="562">
        <v>1</v>
      </c>
      <c r="AK9" s="563" t="s">
        <v>34</v>
      </c>
    </row>
    <row r="10" spans="1:37">
      <c r="A10" s="561"/>
      <c r="B10" s="561"/>
      <c r="F10" s="562">
        <f>IF('TECHNICAL REQUIREMENTS'!F17=$B$5,1,0)</f>
        <v>0</v>
      </c>
      <c r="G10" s="562">
        <v>1</v>
      </c>
      <c r="AK10" s="563" t="s">
        <v>157</v>
      </c>
    </row>
    <row r="11" spans="1:37">
      <c r="A11" s="561"/>
      <c r="B11" s="561"/>
      <c r="F11" s="562">
        <f>IF('TECHNICAL REQUIREMENTS'!F18=$B$5,1,0)</f>
        <v>0</v>
      </c>
      <c r="G11" s="562">
        <v>1</v>
      </c>
      <c r="AK11" s="563" t="s">
        <v>158</v>
      </c>
    </row>
    <row r="12" spans="1:37">
      <c r="A12" s="561"/>
      <c r="B12" s="561"/>
      <c r="F12" s="564">
        <f>IF(AND(F4=0,F5=0),0,SUM(F4:F11)/30)</f>
        <v>0</v>
      </c>
      <c r="G12" s="562">
        <f>SUM(G4:G11)</f>
        <v>30</v>
      </c>
    </row>
    <row r="13" spans="1:37">
      <c r="A13" s="561"/>
      <c r="B13" s="561"/>
      <c r="F13" s="562">
        <f>IF('TECHNICAL REQUIREMENTS'!S20=$B$15,1,0)</f>
        <v>0</v>
      </c>
    </row>
    <row r="14" spans="1:37">
      <c r="A14" s="561"/>
      <c r="B14" s="561" t="s">
        <v>212</v>
      </c>
      <c r="F14" s="562">
        <f>IF('TECHNICAL REQUIREMENTS'!S21=$B$15,1,0)</f>
        <v>0</v>
      </c>
    </row>
    <row r="15" spans="1:37">
      <c r="A15" s="561"/>
      <c r="B15" s="561" t="s">
        <v>157</v>
      </c>
      <c r="F15" s="562">
        <f>IF('TECHNICAL REQUIREMENTS'!S23=$B$15,1,0)</f>
        <v>0</v>
      </c>
    </row>
    <row r="16" spans="1:37">
      <c r="A16" s="561"/>
      <c r="B16" s="561" t="s">
        <v>158</v>
      </c>
      <c r="F16" s="562">
        <f>IF('TECHNICAL REQUIREMENTS'!S24=$B$15,1,0)</f>
        <v>0</v>
      </c>
    </row>
    <row r="17" spans="1:6">
      <c r="A17" s="561"/>
      <c r="B17" s="561"/>
      <c r="F17" s="562">
        <f>IF('TECHNICAL REQUIREMENTS'!S26=$B$15,1,0)</f>
        <v>0</v>
      </c>
    </row>
    <row r="18" spans="1:6">
      <c r="A18" s="561"/>
      <c r="B18" s="561"/>
      <c r="F18" s="562">
        <f>IF('TECHNICAL REQUIREMENTS'!S27=$B$15,1,0)</f>
        <v>0</v>
      </c>
    </row>
    <row r="19" spans="1:6">
      <c r="A19" s="561"/>
      <c r="B19" s="561"/>
      <c r="F19" s="562">
        <f>IF('TECHNICAL REQUIREMENTS'!S28=$B$15,1,0)</f>
        <v>0</v>
      </c>
    </row>
    <row r="20" spans="1:6">
      <c r="A20" s="561"/>
      <c r="B20" s="561"/>
      <c r="F20" s="562">
        <f>IF('TECHNICAL REQUIREMENTS'!S29=$B$15,1,0)</f>
        <v>0</v>
      </c>
    </row>
    <row r="21" spans="1:6">
      <c r="A21" s="561"/>
      <c r="B21" s="561"/>
      <c r="F21" s="562">
        <f>IF('TECHNICAL REQUIREMENTS'!S30=$B$15,1,0)</f>
        <v>0</v>
      </c>
    </row>
    <row r="22" spans="1:6">
      <c r="A22" s="561"/>
      <c r="B22" s="561" t="s">
        <v>212</v>
      </c>
      <c r="F22" s="562">
        <f>IF('TECHNICAL REQUIREMENTS'!S31=$B$15,1,0)</f>
        <v>0</v>
      </c>
    </row>
    <row r="23" spans="1:6">
      <c r="A23" s="561"/>
      <c r="B23" s="561" t="s">
        <v>205</v>
      </c>
      <c r="F23" s="562">
        <f>IF('TECHNICAL REQUIREMENTS'!S32=$B$15,1,0)</f>
        <v>0</v>
      </c>
    </row>
    <row r="24" spans="1:6">
      <c r="A24" s="561"/>
      <c r="B24" s="561" t="s">
        <v>206</v>
      </c>
      <c r="F24" s="562">
        <f>IF('TECHNICAL REQUIREMENTS'!S33=$B$15,1,0)</f>
        <v>0</v>
      </c>
    </row>
    <row r="25" spans="1:6">
      <c r="A25" s="561"/>
      <c r="B25" s="561" t="s">
        <v>207</v>
      </c>
      <c r="F25" s="562">
        <f>IF('TECHNICAL REQUIREMENTS'!S34=$B$15,1,0)</f>
        <v>0</v>
      </c>
    </row>
    <row r="26" spans="1:6">
      <c r="A26" s="561"/>
      <c r="B26" s="561" t="s">
        <v>208</v>
      </c>
      <c r="F26" s="562">
        <f>IF('TECHNICAL REQUIREMENTS'!S35=$B$15,1,0)</f>
        <v>0</v>
      </c>
    </row>
    <row r="27" spans="1:6">
      <c r="A27" s="561"/>
      <c r="B27" s="561" t="s">
        <v>209</v>
      </c>
      <c r="F27" s="562">
        <f>IF('TECHNICAL REQUIREMENTS'!S36=$B$15,1,0)</f>
        <v>0</v>
      </c>
    </row>
    <row r="28" spans="1:6">
      <c r="A28" s="561"/>
      <c r="B28" s="561" t="s">
        <v>210</v>
      </c>
      <c r="F28" s="562">
        <f>IF('TECHNICAL REQUIREMENTS'!S37=$B$15,1,0)</f>
        <v>0</v>
      </c>
    </row>
    <row r="29" spans="1:6">
      <c r="A29" s="561"/>
      <c r="B29" s="561" t="s">
        <v>211</v>
      </c>
      <c r="C29" s="565"/>
      <c r="D29" s="565"/>
      <c r="E29" s="565"/>
      <c r="F29" s="562">
        <f>IF('TECHNICAL REQUIREMENTS'!S38=$B$15,1,0)</f>
        <v>0</v>
      </c>
    </row>
    <row r="30" spans="1:6">
      <c r="A30" s="561"/>
      <c r="B30" s="561" t="s">
        <v>216</v>
      </c>
      <c r="C30" s="565"/>
      <c r="D30" s="565"/>
      <c r="E30" s="565"/>
      <c r="F30" s="562">
        <f>IF('TECHNICAL REQUIREMENTS'!S39=$B$15,1,0)</f>
        <v>0</v>
      </c>
    </row>
    <row r="31" spans="1:6">
      <c r="A31" s="561"/>
      <c r="B31" s="561"/>
      <c r="C31" s="565"/>
      <c r="D31" s="565"/>
      <c r="E31" s="565"/>
      <c r="F31" s="562">
        <f>IF('TECHNICAL REQUIREMENTS'!S40=$B$15,1,0)</f>
        <v>0</v>
      </c>
    </row>
    <row r="32" spans="1:6">
      <c r="A32" s="561"/>
      <c r="B32" s="561"/>
      <c r="C32" s="565"/>
      <c r="D32" s="565"/>
      <c r="E32" s="565"/>
      <c r="F32" s="562">
        <f>IF('TECHNICAL REQUIREMENTS'!S41=$B$15,1,0)</f>
        <v>0</v>
      </c>
    </row>
    <row r="33" spans="1:6">
      <c r="A33" s="561"/>
      <c r="B33" s="561"/>
      <c r="C33" s="565"/>
      <c r="D33" s="565"/>
      <c r="E33" s="565"/>
      <c r="F33" s="562">
        <f>IF('TECHNICAL REQUIREMENTS'!S42=$B$15,1,0)</f>
        <v>0</v>
      </c>
    </row>
    <row r="34" spans="1:6">
      <c r="A34" s="561"/>
      <c r="B34" s="561"/>
      <c r="C34" s="565"/>
      <c r="D34" s="565"/>
      <c r="E34" s="565"/>
      <c r="F34" s="562">
        <f>IF('TECHNICAL REQUIREMENTS'!S43=$B$15,1,0)</f>
        <v>0</v>
      </c>
    </row>
    <row r="35" spans="1:6">
      <c r="A35" s="561"/>
      <c r="B35" s="561"/>
      <c r="C35" s="565"/>
      <c r="D35" s="565"/>
      <c r="E35" s="565"/>
      <c r="F35" s="562">
        <f>IF('TECHNICAL REQUIREMENTS'!S44=$B$15,1,0)</f>
        <v>0</v>
      </c>
    </row>
    <row r="36" spans="1:6">
      <c r="A36" s="561"/>
      <c r="C36" s="565"/>
      <c r="D36" s="565"/>
      <c r="E36" s="565"/>
      <c r="F36" s="562">
        <f>IF('TECHNICAL REQUIREMENTS'!S45=$B$15,1,0)</f>
        <v>0</v>
      </c>
    </row>
    <row r="37" spans="1:6">
      <c r="A37" s="561"/>
      <c r="C37" s="565"/>
      <c r="D37" s="565"/>
      <c r="E37" s="565"/>
      <c r="F37" s="562">
        <f>IF('TECHNICAL REQUIREMENTS'!S46=$B$29,1,IF('TECHNICAL REQUIREMENTS'!S46=$B$28,0.85,IF('TECHNICAL REQUIREMENTS'!S46=$B$27,0.7,IF('TECHNICAL REQUIREMENTS'!S46=$B$26,0.5,IF('TECHNICAL REQUIREMENTS'!S46=$B$25,0.35,IF('TECHNICAL REQUIREMENTS'!S46=$B$24,0.25,IF('TECHNICAL REQUIREMENTS'!S46=$B$23,0.1,IF('TECHNICAL REQUIREMENTS'!S46=$B$30,0,IF('TECHNICAL REQUIREMENTS'!S46=$B$22,0)))))))))</f>
        <v>0</v>
      </c>
    </row>
    <row r="38" spans="1:6">
      <c r="A38" s="561"/>
      <c r="C38" s="565"/>
      <c r="D38" s="565"/>
      <c r="E38" s="565"/>
      <c r="F38" s="562">
        <f>IF('TECHNICAL REQUIREMENTS'!S47=$B$29,1,IF('TECHNICAL REQUIREMENTS'!S47=$B$28,0.85,IF('TECHNICAL REQUIREMENTS'!S47=$B$27,0.7,IF('TECHNICAL REQUIREMENTS'!S47=$B$26,0.5,IF('TECHNICAL REQUIREMENTS'!S47=$B$25,0.35,IF('TECHNICAL REQUIREMENTS'!S47=$B$24,0.25,IF('TECHNICAL REQUIREMENTS'!S47=$B$23,0.1,IF('TECHNICAL REQUIREMENTS'!S47=$B$30,0,IF('TECHNICAL REQUIREMENTS'!S47=$B$22,0)))))))))</f>
        <v>0</v>
      </c>
    </row>
    <row r="39" spans="1:6">
      <c r="A39" s="561"/>
      <c r="C39" s="565"/>
      <c r="D39" s="565"/>
      <c r="E39" s="565"/>
      <c r="F39" s="562">
        <f>IF('TECHNICAL REQUIREMENTS'!S48=$B$15,1,0)</f>
        <v>0</v>
      </c>
    </row>
    <row r="40" spans="1:6">
      <c r="A40" s="561"/>
      <c r="C40" s="565"/>
      <c r="D40" s="565"/>
      <c r="E40" s="565"/>
      <c r="F40" s="562">
        <f>IF('TECHNICAL REQUIREMENTS'!S50=$B$15,1,0)</f>
        <v>0</v>
      </c>
    </row>
    <row r="41" spans="1:6">
      <c r="A41" s="561"/>
      <c r="C41" s="565"/>
      <c r="D41" s="565"/>
      <c r="E41" s="565"/>
      <c r="F41" s="562">
        <f>IF('TECHNICAL REQUIREMENTS'!S51=$B$15,1,0)</f>
        <v>0</v>
      </c>
    </row>
    <row r="42" spans="1:6">
      <c r="A42" s="561"/>
      <c r="C42" s="565"/>
      <c r="D42" s="565"/>
      <c r="E42" s="565"/>
      <c r="F42" s="562">
        <f>IF('TECHNICAL REQUIREMENTS'!S52=$B$15,1,0)</f>
        <v>0</v>
      </c>
    </row>
    <row r="43" spans="1:6">
      <c r="A43" s="561"/>
      <c r="B43" s="562" t="s">
        <v>212</v>
      </c>
      <c r="C43" s="565"/>
      <c r="D43" s="565"/>
      <c r="E43" s="565"/>
      <c r="F43" s="562">
        <f>IF('TECHNICAL REQUIREMENTS'!S53=$B$44,0,IF('TECHNICAL REQUIREMENTS'!S53=$B$45,0.25,IF('TECHNICAL REQUIREMENTS'!S53=$B$46,0.5,IF('TECHNICAL REQUIREMENTS'!S53=$B$47,0.75,IF('TECHNICAL REQUIREMENTS'!S53=$B$48,1,IF('TECHNICAL REQUIREMENTS'!S53=$B$43,0))))))</f>
        <v>0</v>
      </c>
    </row>
    <row r="44" spans="1:6">
      <c r="A44" s="561"/>
      <c r="B44" s="562">
        <v>1</v>
      </c>
      <c r="C44" s="565"/>
      <c r="D44" s="565"/>
      <c r="E44" s="565"/>
    </row>
    <row r="45" spans="1:6">
      <c r="A45" s="561"/>
      <c r="B45" s="562">
        <v>2</v>
      </c>
      <c r="C45" s="565"/>
      <c r="D45" s="565"/>
      <c r="E45" s="565"/>
    </row>
    <row r="46" spans="1:6">
      <c r="A46" s="561"/>
      <c r="B46" s="562">
        <v>3</v>
      </c>
      <c r="C46" s="565"/>
      <c r="D46" s="565"/>
      <c r="E46" s="565"/>
    </row>
    <row r="47" spans="1:6">
      <c r="A47" s="561"/>
      <c r="B47" s="562">
        <v>4</v>
      </c>
      <c r="C47" s="565"/>
      <c r="D47" s="565"/>
      <c r="E47" s="565"/>
    </row>
    <row r="48" spans="1:6">
      <c r="A48" s="561"/>
      <c r="B48" s="562">
        <v>5</v>
      </c>
      <c r="C48" s="565"/>
      <c r="D48" s="565"/>
      <c r="E48" s="565"/>
    </row>
    <row r="49" spans="1:11">
      <c r="A49" s="561"/>
      <c r="C49" s="565"/>
      <c r="D49" s="565"/>
      <c r="E49" s="565"/>
    </row>
    <row r="50" spans="1:11">
      <c r="A50" s="561"/>
      <c r="B50" s="561"/>
      <c r="C50" s="565"/>
      <c r="D50" s="565"/>
      <c r="E50" s="565"/>
    </row>
    <row r="51" spans="1:11">
      <c r="A51" s="561"/>
      <c r="B51" s="561"/>
      <c r="C51" s="565"/>
      <c r="D51" s="565"/>
      <c r="E51" s="565"/>
    </row>
    <row r="52" spans="1:11">
      <c r="A52" s="561"/>
      <c r="B52" s="561"/>
      <c r="C52" s="565"/>
      <c r="D52" s="565"/>
      <c r="E52" s="565"/>
    </row>
    <row r="53" spans="1:11">
      <c r="A53" s="561"/>
      <c r="B53" s="561"/>
      <c r="F53" s="562">
        <f>IF('TECHNICAL REQUIREMENTS'!K64=$B$15,1,0)</f>
        <v>0</v>
      </c>
      <c r="H53" s="562">
        <v>8</v>
      </c>
      <c r="I53" s="562">
        <v>10</v>
      </c>
    </row>
    <row r="54" spans="1:11">
      <c r="A54" s="561"/>
      <c r="B54" s="561"/>
      <c r="H54" s="562">
        <f>SUM(F53:F64)</f>
        <v>0</v>
      </c>
      <c r="K54" s="562">
        <f>$I$53*$H$54/$H$53</f>
        <v>0</v>
      </c>
    </row>
    <row r="55" spans="1:11">
      <c r="A55" s="561"/>
      <c r="B55" s="561"/>
    </row>
    <row r="56" spans="1:11">
      <c r="A56" s="561"/>
      <c r="B56" s="561"/>
    </row>
    <row r="57" spans="1:11">
      <c r="A57" s="561"/>
      <c r="B57" s="561"/>
      <c r="F57" s="562">
        <f>IF('TECHNICAL REQUIREMENTS'!S68=$B$15,1,0)</f>
        <v>0</v>
      </c>
    </row>
    <row r="58" spans="1:11">
      <c r="A58" s="561"/>
      <c r="B58" s="561"/>
      <c r="F58" s="562">
        <f>IF('TECHNICAL REQUIREMENTS'!S69=$B$15,1,0)</f>
        <v>0</v>
      </c>
    </row>
    <row r="59" spans="1:11">
      <c r="A59" s="561"/>
      <c r="B59" s="561"/>
      <c r="F59" s="562">
        <f>IF('TECHNICAL REQUIREMENTS'!S70=$B$15,1,0)</f>
        <v>0</v>
      </c>
    </row>
    <row r="60" spans="1:11">
      <c r="A60" s="561"/>
      <c r="B60" s="561"/>
      <c r="F60" s="562">
        <f>IF('TECHNICAL REQUIREMENTS'!S71=$B$15,1,0)</f>
        <v>0</v>
      </c>
    </row>
    <row r="61" spans="1:11">
      <c r="A61" s="561"/>
      <c r="B61" s="561"/>
      <c r="F61" s="562">
        <f>IF('TECHNICAL REQUIREMENTS'!S72=$B$15,1,0)</f>
        <v>0</v>
      </c>
    </row>
    <row r="62" spans="1:11">
      <c r="A62" s="561"/>
      <c r="B62" s="561"/>
      <c r="F62" s="562">
        <f>IF('TECHNICAL REQUIREMENTS'!S73=$B$15,1,0)</f>
        <v>0</v>
      </c>
    </row>
    <row r="63" spans="1:11">
      <c r="A63" s="561"/>
      <c r="B63" s="561"/>
    </row>
    <row r="64" spans="1:11">
      <c r="A64" s="561"/>
      <c r="B64" s="561"/>
      <c r="F64" s="562">
        <f>IF('TECHNICAL REQUIREMENTS'!S75=$B$15,1,0)</f>
        <v>0</v>
      </c>
    </row>
    <row r="65" spans="1:11">
      <c r="A65" s="561"/>
      <c r="B65" s="561"/>
    </row>
    <row r="66" spans="1:11">
      <c r="A66" s="561"/>
      <c r="B66" s="561"/>
    </row>
    <row r="67" spans="1:11">
      <c r="A67" s="561"/>
      <c r="B67" s="561"/>
    </row>
    <row r="68" spans="1:11">
      <c r="F68" s="562">
        <f>IF('TECHNICAL REQUIREMENTS'!S80=$B$15,1,0)</f>
        <v>0</v>
      </c>
      <c r="H68" s="562">
        <v>10</v>
      </c>
      <c r="I68" s="562">
        <v>5</v>
      </c>
    </row>
    <row r="69" spans="1:11">
      <c r="F69" s="562">
        <f>IF('TECHNICAL REQUIREMENTS'!S81=$B$15,1,0)</f>
        <v>0</v>
      </c>
      <c r="H69" s="562">
        <f>SUM(F68:F80)</f>
        <v>0</v>
      </c>
      <c r="K69" s="562">
        <f>$I$68*$H$69/$H$68</f>
        <v>0</v>
      </c>
    </row>
    <row r="70" spans="1:11">
      <c r="F70" s="562">
        <f>IF('TECHNICAL REQUIREMENTS'!S82=$B$15,1,0)</f>
        <v>0</v>
      </c>
    </row>
    <row r="71" spans="1:11">
      <c r="F71" s="562">
        <f>IF('TECHNICAL REQUIREMENTS'!S83=$B$15,1,0)</f>
        <v>0</v>
      </c>
    </row>
    <row r="72" spans="1:11">
      <c r="F72" s="562">
        <f>IF('TECHNICAL REQUIREMENTS'!S84=$B$15,1,0)</f>
        <v>0</v>
      </c>
    </row>
    <row r="73" spans="1:11">
      <c r="F73" s="562">
        <f>IF('TECHNICAL REQUIREMENTS'!S85=$B$15,1,0)</f>
        <v>0</v>
      </c>
    </row>
    <row r="74" spans="1:11">
      <c r="F74" s="562">
        <f>IF('TECHNICAL REQUIREMENTS'!S86=$B$15,1,0)</f>
        <v>0</v>
      </c>
    </row>
    <row r="75" spans="1:11">
      <c r="F75" s="562">
        <f>IF('TECHNICAL REQUIREMENTS'!S87=$B$15,1,0)</f>
        <v>0</v>
      </c>
    </row>
    <row r="76" spans="1:11">
      <c r="B76" s="562" t="s">
        <v>212</v>
      </c>
      <c r="F76" s="562">
        <f>IF('TECHNICAL REQUIREMENTS'!S88=$B$15,1,0)</f>
        <v>0</v>
      </c>
    </row>
    <row r="77" spans="1:11">
      <c r="B77" s="562" t="s">
        <v>248</v>
      </c>
    </row>
    <row r="78" spans="1:11">
      <c r="B78" s="566" t="s">
        <v>249</v>
      </c>
    </row>
    <row r="79" spans="1:11">
      <c r="B79" s="567" t="s">
        <v>250</v>
      </c>
    </row>
    <row r="80" spans="1:11">
      <c r="F80" s="562">
        <f>IF('TECHNICAL REQUIREMENTS'!S91=$B$79,1,IF('TECHNICAL REQUIREMENTS'!S91=$B$78,0.75,IF('TECHNICAL REQUIREMENTS'!S91=$B$77,0.5,IF('TECHNICAL REQUIREMENTS'!S91=$B$76,0))))</f>
        <v>0</v>
      </c>
    </row>
    <row r="82" spans="2:16">
      <c r="B82" s="567"/>
    </row>
    <row r="83" spans="2:16">
      <c r="B83" s="567" t="s">
        <v>212</v>
      </c>
    </row>
    <row r="84" spans="2:16">
      <c r="B84" s="567" t="s">
        <v>255</v>
      </c>
      <c r="F84" s="562">
        <f>IF('TECHNICAL REQUIREMENTS'!S95=$B$15,1,0)</f>
        <v>0</v>
      </c>
      <c r="H84" s="562">
        <f>IF($F$86=1,F84+F85+F87,F84+F85)</f>
        <v>0</v>
      </c>
      <c r="I84" s="562">
        <v>5</v>
      </c>
    </row>
    <row r="85" spans="2:16">
      <c r="B85" s="567" t="s">
        <v>256</v>
      </c>
      <c r="F85" s="562">
        <f>IF('TECHNICAL REQUIREMENTS'!S96=$B$15,1,0)</f>
        <v>0</v>
      </c>
      <c r="H85" s="562">
        <v>3</v>
      </c>
      <c r="K85" s="562">
        <f>$I$84*$H$84/$H$85</f>
        <v>0</v>
      </c>
    </row>
    <row r="86" spans="2:16">
      <c r="B86" s="567" t="s">
        <v>257</v>
      </c>
      <c r="F86" s="562">
        <f>IF('TECHNICAL REQUIREMENTS'!S97=$B$15,1,0)</f>
        <v>0</v>
      </c>
    </row>
    <row r="87" spans="2:16">
      <c r="B87" s="567" t="s">
        <v>258</v>
      </c>
      <c r="F87" s="562">
        <f>IF('TECHNICAL REQUIREMENTS'!S98=$B$84,1,IF('TECHNICAL REQUIREMENTS'!S98=$B$85,0.75,IF('TECHNICAL REQUIREMENTS'!S98=$B$86,0.25,IF('TECHNICAL REQUIREMENTS'!S98=$B$87,0,IF('TECHNICAL REQUIREMENTS'!S98=$B$83,0)))))</f>
        <v>0</v>
      </c>
    </row>
    <row r="88" spans="2:16">
      <c r="B88" s="567"/>
    </row>
    <row r="89" spans="2:16">
      <c r="B89" s="567"/>
    </row>
    <row r="90" spans="2:16">
      <c r="B90" s="567" t="s">
        <v>212</v>
      </c>
      <c r="D90" s="562" t="s">
        <v>212</v>
      </c>
      <c r="F90" s="562" t="s">
        <v>212</v>
      </c>
      <c r="H90" s="562" t="s">
        <v>212</v>
      </c>
    </row>
    <row r="91" spans="2:16">
      <c r="B91" s="567" t="s">
        <v>333</v>
      </c>
      <c r="D91" s="562" t="s">
        <v>339</v>
      </c>
      <c r="F91" s="562" t="s">
        <v>336</v>
      </c>
      <c r="H91" s="562" t="s">
        <v>353</v>
      </c>
      <c r="J91" s="562">
        <f>IF('TECHNICAL REQUIREMENTS'!S102=$B$91,1,IF('TECHNICAL REQUIREMENTS'!S102=$B$92,0.8,IF('TECHNICAL REQUIREMENTS'!S102=$B$93,0.6,IF('TECHNICAL REQUIREMENTS'!S102=$B$94,0.4,IF('TECHNICAL REQUIREMENTS'!S102=$B$90,0)))))</f>
        <v>0</v>
      </c>
      <c r="M91" s="562">
        <f>SUM(J91:J94)</f>
        <v>0</v>
      </c>
      <c r="N91" s="562">
        <v>7</v>
      </c>
    </row>
    <row r="92" spans="2:16">
      <c r="B92" s="567" t="s">
        <v>334</v>
      </c>
      <c r="D92" s="562" t="s">
        <v>340</v>
      </c>
      <c r="F92" s="562" t="s">
        <v>337</v>
      </c>
      <c r="H92" s="568" t="s">
        <v>354</v>
      </c>
      <c r="J92" s="562">
        <f>IF('TECHNICAL REQUIREMENTS'!S103=$D$91,0.2,IF('TECHNICAL REQUIREMENTS'!S103=$D$92,0.6,IF('TECHNICAL REQUIREMENTS'!S103=$D$93,1,IF('TECHNICAL REQUIREMENTS'!S103=$D$90,0))))</f>
        <v>0</v>
      </c>
      <c r="M92" s="562">
        <v>4</v>
      </c>
      <c r="P92" s="562">
        <f>$N$91*$M$91/$M$92</f>
        <v>0</v>
      </c>
    </row>
    <row r="93" spans="2:16">
      <c r="B93" s="567" t="s">
        <v>322</v>
      </c>
      <c r="D93" s="562" t="s">
        <v>258</v>
      </c>
      <c r="F93" s="562" t="s">
        <v>338</v>
      </c>
      <c r="H93" s="562" t="s">
        <v>355</v>
      </c>
      <c r="J93" s="562">
        <f>IF('TECHNICAL REQUIREMENTS'!S104=$F$91,0.5,IF('TECHNICAL REQUIREMENTS'!S104=$F$92,1,IF('TECHNICAL REQUIREMENTS'!S104=$F$93,0.5,IF('TECHNICAL REQUIREMENTS'!S104=$F$90,0))))</f>
        <v>0</v>
      </c>
    </row>
    <row r="94" spans="2:16">
      <c r="B94" s="567" t="s">
        <v>335</v>
      </c>
      <c r="H94" s="568" t="s">
        <v>356</v>
      </c>
      <c r="J94" s="562">
        <f>IF('TECHNICAL REQUIREMENTS'!S105=$H$91,0.3,IF('TECHNICAL REQUIREMENTS'!S105=$H$92,0.75,IF('TECHNICAL REQUIREMENTS'!S105=$H$93,1,IF('TECHNICAL REQUIREMENTS'!S105=$H$94,0.75,IF('TECHNICAL REQUIREMENTS'!S105=$H$95,0.3,IF('TECHNICAL REQUIREMENTS'!S105=$H$90,0))))))</f>
        <v>0</v>
      </c>
    </row>
    <row r="95" spans="2:16">
      <c r="B95" s="567"/>
      <c r="H95" s="562" t="s">
        <v>357</v>
      </c>
    </row>
    <row r="96" spans="2:16">
      <c r="B96" s="567"/>
    </row>
    <row r="99" spans="1:11">
      <c r="F99" s="562">
        <f>IF('TECHNICAL REQUIREMENTS'!S110=$B$15,1,0)</f>
        <v>0</v>
      </c>
    </row>
    <row r="100" spans="1:11">
      <c r="F100" s="562">
        <f>IF('TECHNICAL REQUIREMENTS'!S111=$B$15,1,0)</f>
        <v>0</v>
      </c>
      <c r="H100" s="562">
        <f>SUM(F99:F106)</f>
        <v>0</v>
      </c>
      <c r="I100" s="562">
        <v>5</v>
      </c>
    </row>
    <row r="101" spans="1:11">
      <c r="F101" s="562">
        <f>IF('TECHNICAL REQUIREMENTS'!S112=$B$15,1,0)</f>
        <v>0</v>
      </c>
      <c r="H101" s="562">
        <v>7</v>
      </c>
      <c r="K101" s="562">
        <f>$I$100*$H$100/$H$101</f>
        <v>0</v>
      </c>
    </row>
    <row r="102" spans="1:11">
      <c r="F102" s="562">
        <f>IF('TECHNICAL REQUIREMENTS'!S113=$B$15,1,0)</f>
        <v>0</v>
      </c>
    </row>
    <row r="103" spans="1:11">
      <c r="F103" s="562">
        <f>IF('TECHNICAL REQUIREMENTS'!S114=$B$15,1,0)</f>
        <v>0</v>
      </c>
    </row>
    <row r="105" spans="1:11">
      <c r="F105" s="562">
        <f>IF('TECHNICAL REQUIREMENTS'!S116=$B$15,1,0)</f>
        <v>0</v>
      </c>
    </row>
    <row r="106" spans="1:11">
      <c r="F106" s="562">
        <f>IF('TECHNICAL REQUIREMENTS'!S117=$B$15,1,0)</f>
        <v>0</v>
      </c>
    </row>
    <row r="110" spans="1:11">
      <c r="A110" s="562" t="s">
        <v>212</v>
      </c>
      <c r="F110" s="562">
        <f>IF('TECHNICAL REQUIREMENTS'!S121=$A$111,0,IF('TECHNICAL REQUIREMENTS'!S121=$A$112,0.25,IF('TECHNICAL REQUIREMENTS'!S121=$A$113,0.5,IF('TECHNICAL REQUIREMENTS'!S121=$A$114,0.75,IF('TECHNICAL REQUIREMENTS'!S121=$A$115,1,IF('TECHNICAL REQUIREMENTS'!S121=$A$110,0))))))</f>
        <v>0</v>
      </c>
      <c r="H110" s="562">
        <f>SUM(F110:F120)</f>
        <v>0</v>
      </c>
      <c r="I110" s="562">
        <v>5</v>
      </c>
    </row>
    <row r="111" spans="1:11">
      <c r="A111" s="562">
        <v>1</v>
      </c>
      <c r="H111" s="562">
        <v>5</v>
      </c>
      <c r="K111" s="562">
        <f>$I$110*$H$110/$H$111</f>
        <v>0</v>
      </c>
    </row>
    <row r="112" spans="1:11">
      <c r="A112" s="562">
        <v>2</v>
      </c>
    </row>
    <row r="113" spans="1:11">
      <c r="A113" s="562">
        <v>3</v>
      </c>
    </row>
    <row r="114" spans="1:11">
      <c r="A114" s="562">
        <v>4</v>
      </c>
    </row>
    <row r="115" spans="1:11">
      <c r="A115" s="562">
        <v>5</v>
      </c>
    </row>
    <row r="117" spans="1:11">
      <c r="F117" s="562">
        <f>IF('TECHNICAL REQUIREMENTS'!S128=$B$15,1,0)</f>
        <v>0</v>
      </c>
    </row>
    <row r="118" spans="1:11">
      <c r="F118" s="562">
        <f>IF('TECHNICAL REQUIREMENTS'!S129=$B$15,1,0)</f>
        <v>0</v>
      </c>
    </row>
    <row r="119" spans="1:11">
      <c r="F119" s="562">
        <f>IF('TECHNICAL REQUIREMENTS'!S130=$B$15,1,0)</f>
        <v>0</v>
      </c>
    </row>
    <row r="120" spans="1:11">
      <c r="F120" s="562">
        <f>IF('TECHNICAL REQUIREMENTS'!S131=$B$15,1,0)</f>
        <v>0</v>
      </c>
    </row>
    <row r="124" spans="1:11">
      <c r="A124" s="562" t="s">
        <v>212</v>
      </c>
      <c r="F124" s="562">
        <f>IF('TECHNICAL REQUIREMENTS'!S135=$A$125,0,IF('TECHNICAL REQUIREMENTS'!S135=$A$126,0.2,IF('TECHNICAL REQUIREMENTS'!S135=$A$127,0.5,IF('TECHNICAL REQUIREMENTS'!S135=$A$128,0.75,IF('TECHNICAL REQUIREMENTS'!S135=$A$129,1,IF('TECHNICAL REQUIREMENTS'!S135=$A$124,0))))))</f>
        <v>0</v>
      </c>
      <c r="H124" s="562">
        <f>SUM(F124:F148)</f>
        <v>0</v>
      </c>
      <c r="I124" s="562">
        <v>15</v>
      </c>
    </row>
    <row r="125" spans="1:11">
      <c r="A125" s="562">
        <v>1</v>
      </c>
      <c r="H125" s="562">
        <v>10</v>
      </c>
      <c r="K125" s="562">
        <f>$I$124*$H$124/$H$125</f>
        <v>0</v>
      </c>
    </row>
    <row r="126" spans="1:11">
      <c r="A126" s="562">
        <v>2</v>
      </c>
    </row>
    <row r="127" spans="1:11">
      <c r="A127" s="562">
        <v>3</v>
      </c>
    </row>
    <row r="128" spans="1:11">
      <c r="A128" s="562">
        <v>4</v>
      </c>
    </row>
    <row r="129" spans="1:6">
      <c r="A129" s="562">
        <v>5</v>
      </c>
    </row>
    <row r="131" spans="1:6">
      <c r="F131" s="562">
        <f>IF('TECHNICAL REQUIREMENTS'!S142=$A$125,0,IF('TECHNICAL REQUIREMENTS'!S142=$A$126,0.2,IF('TECHNICAL REQUIREMENTS'!S142=$A$127,0.5,IF('TECHNICAL REQUIREMENTS'!S142=$A$128,0.75,IF('TECHNICAL REQUIREMENTS'!S142=$A$129,1,IF('TECHNICAL REQUIREMENTS'!S142=$A$124,0))))))</f>
        <v>0</v>
      </c>
    </row>
    <row r="137" spans="1:6">
      <c r="F137" s="562">
        <f>IF('TECHNICAL REQUIREMENTS'!S148=$A$125,0,IF('TECHNICAL REQUIREMENTS'!S148=$A$126,0.2,IF('TECHNICAL REQUIREMENTS'!S148=$A$127,0.6,IF('TECHNICAL REQUIREMENTS'!S148=$A$128,1,IF('TECHNICAL REQUIREMENTS'!S148=$A$124,0)))))</f>
        <v>0</v>
      </c>
    </row>
    <row r="142" spans="1:6">
      <c r="F142" s="562">
        <f>IF('TECHNICAL REQUIREMENTS'!S153=$B$15,1,0)</f>
        <v>0</v>
      </c>
    </row>
    <row r="143" spans="1:6">
      <c r="F143" s="562">
        <f>IF('TECHNICAL REQUIREMENTS'!S154=$B$15,1,0)</f>
        <v>0</v>
      </c>
    </row>
    <row r="144" spans="1:6">
      <c r="F144" s="562">
        <f>IF('TECHNICAL REQUIREMENTS'!S155=$B$15,1,0)</f>
        <v>0</v>
      </c>
    </row>
    <row r="145" spans="1:12">
      <c r="F145" s="562">
        <f>IF('TECHNICAL REQUIREMENTS'!S156=$B$15,1,0)</f>
        <v>0</v>
      </c>
    </row>
    <row r="146" spans="1:12">
      <c r="F146" s="562">
        <f>IF('TECHNICAL REQUIREMENTS'!S157=$B$15,1,0)</f>
        <v>0</v>
      </c>
    </row>
    <row r="147" spans="1:12">
      <c r="F147" s="562">
        <f>IF('TECHNICAL REQUIREMENTS'!S158=$B$15,1,0)</f>
        <v>0</v>
      </c>
    </row>
    <row r="148" spans="1:12">
      <c r="F148" s="562">
        <f>IF('TECHNICAL REQUIREMENTS'!S159=$B$15,1,0)</f>
        <v>0</v>
      </c>
    </row>
    <row r="152" spans="1:12">
      <c r="A152" s="562" t="s">
        <v>212</v>
      </c>
      <c r="C152" s="562" t="s">
        <v>212</v>
      </c>
      <c r="E152" s="562" t="s">
        <v>212</v>
      </c>
    </row>
    <row r="153" spans="1:12">
      <c r="A153" s="562" t="s">
        <v>310</v>
      </c>
      <c r="C153" s="562" t="s">
        <v>314</v>
      </c>
      <c r="E153" s="562" t="s">
        <v>319</v>
      </c>
    </row>
    <row r="154" spans="1:12">
      <c r="A154" s="562" t="s">
        <v>311</v>
      </c>
      <c r="C154" s="562" t="s">
        <v>315</v>
      </c>
      <c r="E154" s="562" t="s">
        <v>320</v>
      </c>
    </row>
    <row r="155" spans="1:12">
      <c r="A155" s="562" t="s">
        <v>312</v>
      </c>
      <c r="C155" s="562" t="s">
        <v>316</v>
      </c>
      <c r="E155" s="562" t="s">
        <v>321</v>
      </c>
      <c r="G155" s="562">
        <f>IF('TECHNICAL REQUIREMENTS'!N166=$B$15,1,0)</f>
        <v>0</v>
      </c>
      <c r="I155" s="562">
        <f>IF(G159=1,0,SUM(G155:G158))</f>
        <v>0</v>
      </c>
      <c r="J155" s="562">
        <v>3</v>
      </c>
    </row>
    <row r="156" spans="1:12">
      <c r="A156" s="562" t="s">
        <v>313</v>
      </c>
      <c r="C156" s="562" t="s">
        <v>317</v>
      </c>
      <c r="E156" s="562" t="s">
        <v>322</v>
      </c>
      <c r="G156" s="562">
        <f>IF('TECHNICAL REQUIREMENTS'!N167=$B$15,1,0)</f>
        <v>0</v>
      </c>
      <c r="I156" s="562">
        <v>4</v>
      </c>
      <c r="L156" s="562">
        <f>$J$155*$I$155/$I$156</f>
        <v>0</v>
      </c>
    </row>
    <row r="157" spans="1:12">
      <c r="C157" s="562" t="s">
        <v>318</v>
      </c>
      <c r="E157" s="562" t="s">
        <v>323</v>
      </c>
      <c r="G157" s="562">
        <f>IF('TECHNICAL REQUIREMENTS'!N168=$B$15,1,0)</f>
        <v>0</v>
      </c>
    </row>
    <row r="158" spans="1:12">
      <c r="G158" s="562">
        <f>IF('TECHNICAL REQUIREMENTS'!N169=$B$15,1,0)</f>
        <v>0</v>
      </c>
    </row>
    <row r="159" spans="1:12">
      <c r="G159" s="562">
        <f>IF('TECHNICAL REQUIREMENTS'!N170=$B$15,1,0)</f>
        <v>0</v>
      </c>
    </row>
    <row r="167" spans="7:12">
      <c r="G167" s="562">
        <f>IF('TECHNICAL REQUIREMENTS'!S178=$A$153,1,IF('TECHNICAL REQUIREMENTS'!S178=A154,0.8,IF('TECHNICAL REQUIREMENTS'!S178=$A$155,0.6,IF('TECHNICAL REQUIREMENTS'!S178=$A$156,0.4,IF('TECHNICAL REQUIREMENTS'!S178=$A$152,0,)))))</f>
        <v>0</v>
      </c>
      <c r="I167" s="562">
        <f>SUM(G167:G169)</f>
        <v>0</v>
      </c>
      <c r="J167" s="562">
        <v>5</v>
      </c>
    </row>
    <row r="168" spans="7:12">
      <c r="G168" s="562">
        <f>IF('TECHNICAL REQUIREMENTS'!S179=C153,0,IF('TECHNICAL REQUIREMENTS'!S179=$C$154,0.25,IF('TECHNICAL REQUIREMENTS'!S179=$C$155,0.5,IF('TECHNICAL REQUIREMENTS'!S179=$C$156,0.75,IF('TECHNICAL REQUIREMENTS'!S179=$C$157,1,IF('TECHNICAL REQUIREMENTS'!S179=$C$152,0,))))))</f>
        <v>0</v>
      </c>
      <c r="I168" s="562">
        <v>3</v>
      </c>
      <c r="L168" s="562">
        <f>$J$167*$I$167/$I$168</f>
        <v>0</v>
      </c>
    </row>
    <row r="169" spans="7:12">
      <c r="G169" s="562">
        <f>IF('TECHNICAL REQUIREMENTS'!S180=$E$153,0,IF('TECHNICAL REQUIREMENTS'!S180=$E$154,0.25,IF('TECHNICAL REQUIREMENTS'!S180=$E$155,0.5,IF('TECHNICAL REQUIREMENTS'!S180=$E$156,0.75,IF('TECHNICAL REQUIREMENTS'!S180=E157,1,IF('TECHNICAL REQUIREMENTS'!S180=$E$152,0))))))</f>
        <v>0</v>
      </c>
    </row>
    <row r="175" spans="7:12">
      <c r="G175" s="562">
        <f>IF('TECHNICAL REQUIREMENTS'!Q184=Blank!$B$15,1,0)</f>
        <v>1</v>
      </c>
    </row>
    <row r="177" spans="7:12">
      <c r="G177" s="562">
        <f>IF('TECHNICAL REQUIREMENTS'!J191=Blank!$B$15,1,0)</f>
        <v>0</v>
      </c>
      <c r="I177" s="562">
        <f>SUM(G177:G199)</f>
        <v>0</v>
      </c>
      <c r="J177" s="562">
        <v>5</v>
      </c>
      <c r="L177" s="562">
        <f>$I$177*$J$177/$I$178</f>
        <v>0</v>
      </c>
    </row>
    <row r="178" spans="7:12">
      <c r="G178" s="562">
        <f>IF('TECHNICAL REQUIREMENTS'!J192=Blank!$B$15,1,0)</f>
        <v>0</v>
      </c>
      <c r="I178" s="562">
        <v>23</v>
      </c>
    </row>
    <row r="179" spans="7:12">
      <c r="G179" s="562">
        <f>IF('TECHNICAL REQUIREMENTS'!J193=Blank!$B$15,1,0)</f>
        <v>0</v>
      </c>
    </row>
    <row r="180" spans="7:12">
      <c r="G180" s="562">
        <f>IF('TECHNICAL REQUIREMENTS'!J194=Blank!$B$15,1,0)</f>
        <v>0</v>
      </c>
    </row>
    <row r="181" spans="7:12">
      <c r="G181" s="562">
        <f>IF('TECHNICAL REQUIREMENTS'!J195=Blank!$B$15,1,0)</f>
        <v>0</v>
      </c>
    </row>
    <row r="182" spans="7:12">
      <c r="G182" s="562">
        <f>IF('TECHNICAL REQUIREMENTS'!J196=Blank!$B$15,1,0)</f>
        <v>0</v>
      </c>
    </row>
    <row r="183" spans="7:12">
      <c r="G183" s="562">
        <f>IF('TECHNICAL REQUIREMENTS'!J197=Blank!$B$15,1,0)</f>
        <v>0</v>
      </c>
    </row>
    <row r="184" spans="7:12">
      <c r="G184" s="562">
        <f>IF('TECHNICAL REQUIREMENTS'!J198=Blank!$B$15,1,0)</f>
        <v>0</v>
      </c>
    </row>
    <row r="185" spans="7:12">
      <c r="G185" s="562">
        <f>IF('TECHNICAL REQUIREMENTS'!J199=Blank!$B$15,1,0)</f>
        <v>0</v>
      </c>
    </row>
    <row r="186" spans="7:12">
      <c r="G186" s="562">
        <f>IF('TECHNICAL REQUIREMENTS'!J200=Blank!$B$15,1,0)</f>
        <v>0</v>
      </c>
    </row>
    <row r="187" spans="7:12">
      <c r="G187" s="562">
        <f>IF('TECHNICAL REQUIREMENTS'!J201=Blank!$B$15,1,0)</f>
        <v>0</v>
      </c>
    </row>
    <row r="188" spans="7:12">
      <c r="G188" s="562">
        <f>IF('TECHNICAL REQUIREMENTS'!J202=Blank!$B$15,1,0)</f>
        <v>0</v>
      </c>
    </row>
    <row r="189" spans="7:12">
      <c r="G189" s="562">
        <f>IF('TECHNICAL REQUIREMENTS'!J203=Blank!$B$15,1,0)</f>
        <v>0</v>
      </c>
    </row>
    <row r="190" spans="7:12">
      <c r="G190" s="562">
        <f>IF('TECHNICAL REQUIREMENTS'!J204=Blank!$B$15,1,0)</f>
        <v>0</v>
      </c>
    </row>
    <row r="191" spans="7:12">
      <c r="G191" s="562">
        <f>IF('TECHNICAL REQUIREMENTS'!J205=Blank!$B$15,1,0)</f>
        <v>0</v>
      </c>
    </row>
    <row r="192" spans="7:12">
      <c r="G192" s="562">
        <f>IF('TECHNICAL REQUIREMENTS'!J206=Blank!$B$15,1,0)</f>
        <v>0</v>
      </c>
    </row>
    <row r="193" spans="7:7">
      <c r="G193" s="562">
        <f>IF('TECHNICAL REQUIREMENTS'!J207=Blank!$B$15,1,0)</f>
        <v>0</v>
      </c>
    </row>
    <row r="194" spans="7:7">
      <c r="G194" s="562">
        <f>IF('TECHNICAL REQUIREMENTS'!J208=Blank!$B$15,1,0)</f>
        <v>0</v>
      </c>
    </row>
    <row r="195" spans="7:7">
      <c r="G195" s="562">
        <f>IF('TECHNICAL REQUIREMENTS'!J209=Blank!$B$15,1,0)</f>
        <v>0</v>
      </c>
    </row>
    <row r="196" spans="7:7">
      <c r="G196" s="562">
        <f>IF('TECHNICAL REQUIREMENTS'!J210=Blank!$B$15,1,0)</f>
        <v>0</v>
      </c>
    </row>
    <row r="197" spans="7:7">
      <c r="G197" s="562">
        <f>IF('TECHNICAL REQUIREMENTS'!J211=Blank!$B$15,1,0)</f>
        <v>0</v>
      </c>
    </row>
    <row r="198" spans="7:7">
      <c r="G198" s="562">
        <f>IF('TECHNICAL REQUIREMENTS'!J212=Blank!$B$15,1,0)</f>
        <v>0</v>
      </c>
    </row>
    <row r="199" spans="7:7">
      <c r="G199" s="562">
        <f>IF('TECHNICAL REQUIREMENTS'!J213=Blank!$B$15,1,0)</f>
        <v>0</v>
      </c>
    </row>
    <row r="201" spans="7:7">
      <c r="G201" s="562">
        <f>IF('TECHNICAL REQUIREMENTS'!Q215=Blank!$B$15,1,0)</f>
        <v>0</v>
      </c>
    </row>
  </sheetData>
  <sheetProtection algorithmName="SHA-512" hashValue="HNhS4hjdKGfPle/ORz2lyl5QnMpEe9utZ7bhlI52PzNOdB4rUjwfRGWEjtL032QmsijreNz6DfdMGdwK37/npQ==" saltValue="JRW2xixTtv7y79NhU9SrWw==" spinCount="100000" sheet="1" objects="1" scenarios="1"/>
  <phoneticPr fontId="4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INTRODUCTION</vt:lpstr>
      <vt:lpstr>GENERAL INFORMATION</vt:lpstr>
      <vt:lpstr>TECHNICAL REQUIREMENTS</vt:lpstr>
      <vt:lpstr>EVALUATION</vt:lpstr>
      <vt:lpstr>Blank</vt:lpstr>
      <vt:lpstr>EVALUATION!Yazdırma_Alanı</vt:lpstr>
      <vt:lpstr>'GENERAL INFORMATION'!Yazdırma_Alanı</vt:lpstr>
      <vt:lpstr>INTRODUCTION!Yazdırma_Alanı</vt:lpstr>
      <vt:lpstr>'TECHNICAL REQUIREMENTS'!Yazdırma_Alanı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2022-11-01T12:22:24Z</dcterms:modified>
</cp:coreProperties>
</file>